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全世界株式（2559）" sheetId="1" r:id="rId1"/>
    <sheet name="S&amp;P500（2558）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U39" i="3" l="1"/>
  <c r="U43" i="1" l="1"/>
  <c r="U42" i="1"/>
  <c r="U41" i="1"/>
  <c r="U46" i="1"/>
  <c r="U43" i="3"/>
  <c r="U42" i="3"/>
  <c r="U41" i="3"/>
  <c r="U48" i="3"/>
  <c r="U47" i="3"/>
  <c r="U46" i="3"/>
  <c r="U45" i="3"/>
  <c r="I48" i="3"/>
  <c r="I47" i="3"/>
  <c r="I46" i="3"/>
  <c r="I45" i="3"/>
  <c r="P3" i="1"/>
  <c r="U48" i="1"/>
  <c r="U47" i="1"/>
  <c r="U45" i="1"/>
  <c r="I48" i="1"/>
  <c r="I47" i="1"/>
  <c r="I46" i="1"/>
  <c r="I45" i="1"/>
  <c r="P7" i="3"/>
  <c r="P6" i="3"/>
  <c r="P5" i="3"/>
  <c r="P4" i="3"/>
  <c r="P3" i="3"/>
  <c r="E17" i="3"/>
  <c r="E16" i="3"/>
  <c r="E15" i="3"/>
  <c r="E14" i="3"/>
  <c r="E34" i="3" s="1"/>
  <c r="E13" i="3"/>
  <c r="E12" i="3"/>
  <c r="E11" i="3"/>
  <c r="E10" i="3"/>
  <c r="E9" i="3"/>
  <c r="E8" i="3"/>
  <c r="E7" i="3"/>
  <c r="E6" i="3"/>
  <c r="E5" i="3"/>
  <c r="E4" i="3"/>
  <c r="E32" i="3"/>
  <c r="E24" i="3"/>
  <c r="H35" i="3"/>
  <c r="I43" i="3"/>
  <c r="I42" i="3"/>
  <c r="I41" i="3"/>
  <c r="I39" i="3"/>
  <c r="P37" i="3"/>
  <c r="M37" i="3"/>
  <c r="L37" i="3"/>
  <c r="H37" i="3"/>
  <c r="P36" i="3"/>
  <c r="M36" i="3"/>
  <c r="L36" i="3"/>
  <c r="H36" i="3"/>
  <c r="P35" i="3"/>
  <c r="M35" i="3"/>
  <c r="M34" i="3"/>
  <c r="M33" i="3"/>
  <c r="P32" i="3"/>
  <c r="M32" i="3"/>
  <c r="P31" i="3"/>
  <c r="M31" i="3"/>
  <c r="P30" i="3"/>
  <c r="M30" i="3"/>
  <c r="P29" i="3"/>
  <c r="M29" i="3"/>
  <c r="P28" i="3"/>
  <c r="M28" i="3"/>
  <c r="P27" i="3"/>
  <c r="M27" i="3"/>
  <c r="P26" i="3"/>
  <c r="M26" i="3"/>
  <c r="P25" i="3"/>
  <c r="M25" i="3"/>
  <c r="P24" i="3"/>
  <c r="M24" i="3"/>
  <c r="P23" i="3"/>
  <c r="M23" i="3"/>
  <c r="P22" i="3"/>
  <c r="M22" i="3"/>
  <c r="E22" i="3"/>
  <c r="P21" i="3"/>
  <c r="M21" i="3"/>
  <c r="E21" i="3"/>
  <c r="P20" i="3"/>
  <c r="M20" i="3"/>
  <c r="E20" i="3"/>
  <c r="P19" i="3"/>
  <c r="M19" i="3"/>
  <c r="E19" i="3"/>
  <c r="P18" i="3"/>
  <c r="M18" i="3"/>
  <c r="E18" i="3"/>
  <c r="P17" i="3"/>
  <c r="M17" i="3"/>
  <c r="E37" i="3"/>
  <c r="P16" i="3"/>
  <c r="M16" i="3"/>
  <c r="E36" i="3"/>
  <c r="P15" i="3"/>
  <c r="M15" i="3"/>
  <c r="E35" i="3"/>
  <c r="P14" i="3"/>
  <c r="M14" i="3"/>
  <c r="P13" i="3"/>
  <c r="M13" i="3"/>
  <c r="E33" i="3"/>
  <c r="P12" i="3"/>
  <c r="M12" i="3"/>
  <c r="P11" i="3"/>
  <c r="M11" i="3"/>
  <c r="E31" i="3"/>
  <c r="P10" i="3"/>
  <c r="M10" i="3"/>
  <c r="P9" i="3"/>
  <c r="M9" i="3"/>
  <c r="E29" i="3"/>
  <c r="P8" i="3"/>
  <c r="M8" i="3"/>
  <c r="E28" i="3"/>
  <c r="T37" i="3"/>
  <c r="M7" i="3"/>
  <c r="E27" i="3"/>
  <c r="T36" i="3"/>
  <c r="M6" i="3"/>
  <c r="T35" i="3"/>
  <c r="M5" i="3"/>
  <c r="E25" i="3"/>
  <c r="M4" i="3"/>
  <c r="A4" i="3"/>
  <c r="R3" i="3"/>
  <c r="P33" i="3"/>
  <c r="M3" i="3"/>
  <c r="Q3" i="3" s="1"/>
  <c r="O4" i="3" s="1"/>
  <c r="Q4" i="3" s="1"/>
  <c r="O5" i="3" s="1"/>
  <c r="Q5" i="3" s="1"/>
  <c r="O6" i="3" s="1"/>
  <c r="L3" i="3"/>
  <c r="P7" i="1"/>
  <c r="P6" i="1"/>
  <c r="P5" i="1"/>
  <c r="P35" i="1" s="1"/>
  <c r="P4" i="1"/>
  <c r="T34" i="1" s="1"/>
  <c r="T37" i="1"/>
  <c r="T36" i="1"/>
  <c r="T35" i="1"/>
  <c r="T33" i="1"/>
  <c r="D4" i="1"/>
  <c r="M37" i="1"/>
  <c r="L37" i="1"/>
  <c r="M36" i="1"/>
  <c r="L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3" i="1"/>
  <c r="M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37" i="1"/>
  <c r="P36" i="1"/>
  <c r="Q3" i="1"/>
  <c r="O4" i="1" s="1"/>
  <c r="E3" i="1"/>
  <c r="G3" i="1" s="1"/>
  <c r="I41" i="1"/>
  <c r="I39" i="1"/>
  <c r="E17" i="1"/>
  <c r="E37" i="1" s="1"/>
  <c r="E16" i="1"/>
  <c r="E15" i="1"/>
  <c r="E35" i="1" s="1"/>
  <c r="E14" i="1"/>
  <c r="E34" i="1" s="1"/>
  <c r="E13" i="1"/>
  <c r="E33" i="1" s="1"/>
  <c r="E12" i="1"/>
  <c r="E32" i="1" s="1"/>
  <c r="E11" i="1"/>
  <c r="E31" i="1" s="1"/>
  <c r="E10" i="1"/>
  <c r="H30" i="1" s="1"/>
  <c r="E9" i="1"/>
  <c r="H29" i="1" s="1"/>
  <c r="E8" i="1"/>
  <c r="H28" i="1" s="1"/>
  <c r="E7" i="1"/>
  <c r="H27" i="1" s="1"/>
  <c r="E6" i="1"/>
  <c r="E26" i="1" s="1"/>
  <c r="E5" i="1"/>
  <c r="E25" i="1" s="1"/>
  <c r="E4" i="1"/>
  <c r="H24" i="1" s="1"/>
  <c r="E36" i="1"/>
  <c r="E22" i="1"/>
  <c r="E21" i="1"/>
  <c r="E20" i="1"/>
  <c r="E19" i="1"/>
  <c r="E18" i="1"/>
  <c r="I43" i="1"/>
  <c r="I42" i="1"/>
  <c r="U39" i="1"/>
  <c r="H36" i="1"/>
  <c r="H3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L35" i="1" s="1"/>
  <c r="Q6" i="3" l="1"/>
  <c r="O7" i="3" s="1"/>
  <c r="Q7" i="3" s="1"/>
  <c r="O8" i="3" s="1"/>
  <c r="Q8" i="3" s="1"/>
  <c r="O9" i="3" s="1"/>
  <c r="Q9" i="3" s="1"/>
  <c r="O10" i="3" s="1"/>
  <c r="Q10" i="3" s="1"/>
  <c r="O11" i="3" s="1"/>
  <c r="Q11" i="3" s="1"/>
  <c r="O12" i="3" s="1"/>
  <c r="Q12" i="3" s="1"/>
  <c r="O13" i="3" s="1"/>
  <c r="Q13" i="3" s="1"/>
  <c r="O14" i="3" s="1"/>
  <c r="Q14" i="3" s="1"/>
  <c r="O15" i="3" s="1"/>
  <c r="Q15" i="3" s="1"/>
  <c r="O16" i="3" s="1"/>
  <c r="Q16" i="3" s="1"/>
  <c r="O17" i="3" s="1"/>
  <c r="Q17" i="3" s="1"/>
  <c r="O18" i="3" s="1"/>
  <c r="Q18" i="3" s="1"/>
  <c r="O19" i="3" s="1"/>
  <c r="Q19" i="3" s="1"/>
  <c r="O20" i="3" s="1"/>
  <c r="Q20" i="3" s="1"/>
  <c r="O21" i="3" s="1"/>
  <c r="Q21" i="3" s="1"/>
  <c r="O22" i="3" s="1"/>
  <c r="Q22" i="3" s="1"/>
  <c r="O23" i="3" s="1"/>
  <c r="Q23" i="3" s="1"/>
  <c r="O24" i="3" s="1"/>
  <c r="Q24" i="3" s="1"/>
  <c r="O25" i="3" s="1"/>
  <c r="Q25" i="3" s="1"/>
  <c r="O26" i="3" s="1"/>
  <c r="Q26" i="3" s="1"/>
  <c r="O27" i="3" s="1"/>
  <c r="Q27" i="3" s="1"/>
  <c r="O28" i="3" s="1"/>
  <c r="Q28" i="3" s="1"/>
  <c r="O29" i="3" s="1"/>
  <c r="Q29" i="3" s="1"/>
  <c r="O30" i="3" s="1"/>
  <c r="Q30" i="3" s="1"/>
  <c r="O31" i="3" s="1"/>
  <c r="Q31" i="3" s="1"/>
  <c r="O32" i="3" s="1"/>
  <c r="Q32" i="3" s="1"/>
  <c r="O33" i="3" s="1"/>
  <c r="Q33" i="3" s="1"/>
  <c r="O34" i="3" s="1"/>
  <c r="H34" i="3"/>
  <c r="P34" i="3"/>
  <c r="T34" i="3"/>
  <c r="R4" i="3"/>
  <c r="R5" i="3" s="1"/>
  <c r="R6" i="3" s="1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A5" i="3"/>
  <c r="L4" i="3"/>
  <c r="E26" i="3"/>
  <c r="H26" i="3"/>
  <c r="E30" i="3"/>
  <c r="H30" i="3"/>
  <c r="E23" i="3"/>
  <c r="H23" i="3"/>
  <c r="G3" i="3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F3" i="3"/>
  <c r="D4" i="3" s="1"/>
  <c r="F4" i="3" s="1"/>
  <c r="D5" i="3" s="1"/>
  <c r="F5" i="3" s="1"/>
  <c r="D6" i="3" s="1"/>
  <c r="F6" i="3" s="1"/>
  <c r="D7" i="3" s="1"/>
  <c r="F7" i="3" s="1"/>
  <c r="D8" i="3" s="1"/>
  <c r="F8" i="3" s="1"/>
  <c r="D9" i="3" s="1"/>
  <c r="F9" i="3" s="1"/>
  <c r="D10" i="3" s="1"/>
  <c r="F10" i="3" s="1"/>
  <c r="D11" i="3" s="1"/>
  <c r="F11" i="3" s="1"/>
  <c r="D12" i="3" s="1"/>
  <c r="F12" i="3" s="1"/>
  <c r="D13" i="3" s="1"/>
  <c r="F13" i="3" s="1"/>
  <c r="D14" i="3" s="1"/>
  <c r="F14" i="3" s="1"/>
  <c r="D15" i="3" s="1"/>
  <c r="F15" i="3" s="1"/>
  <c r="D16" i="3" s="1"/>
  <c r="F16" i="3" s="1"/>
  <c r="D17" i="3" s="1"/>
  <c r="F17" i="3" s="1"/>
  <c r="D18" i="3" s="1"/>
  <c r="F18" i="3" s="1"/>
  <c r="D19" i="3" s="1"/>
  <c r="F19" i="3" s="1"/>
  <c r="D20" i="3" s="1"/>
  <c r="F20" i="3" s="1"/>
  <c r="D21" i="3" s="1"/>
  <c r="F21" i="3" s="1"/>
  <c r="D22" i="3" s="1"/>
  <c r="F22" i="3" s="1"/>
  <c r="D23" i="3" s="1"/>
  <c r="F23" i="3" s="1"/>
  <c r="D24" i="3" s="1"/>
  <c r="F24" i="3" s="1"/>
  <c r="D25" i="3" s="1"/>
  <c r="F25" i="3" s="1"/>
  <c r="D26" i="3" s="1"/>
  <c r="T33" i="3"/>
  <c r="H24" i="3"/>
  <c r="H25" i="3"/>
  <c r="H27" i="3"/>
  <c r="H28" i="3"/>
  <c r="H29" i="3"/>
  <c r="H31" i="3"/>
  <c r="H32" i="3"/>
  <c r="H33" i="3"/>
  <c r="Q4" i="1"/>
  <c r="O5" i="1" s="1"/>
  <c r="P34" i="1"/>
  <c r="F3" i="1"/>
  <c r="H23" i="1"/>
  <c r="E28" i="1"/>
  <c r="E24" i="1"/>
  <c r="H32" i="1"/>
  <c r="H33" i="1"/>
  <c r="G4" i="1"/>
  <c r="L4" i="1"/>
  <c r="L8" i="1"/>
  <c r="L14" i="1"/>
  <c r="L18" i="1"/>
  <c r="L22" i="1"/>
  <c r="L26" i="1"/>
  <c r="L30" i="1"/>
  <c r="L34" i="1"/>
  <c r="L6" i="1"/>
  <c r="L10" i="1"/>
  <c r="L12" i="1"/>
  <c r="L16" i="1"/>
  <c r="L20" i="1"/>
  <c r="L24" i="1"/>
  <c r="L28" i="1"/>
  <c r="L32" i="1"/>
  <c r="L5" i="1"/>
  <c r="L7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H34" i="1"/>
  <c r="E23" i="1"/>
  <c r="R3" i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P33" i="1"/>
  <c r="H25" i="1"/>
  <c r="E29" i="1"/>
  <c r="E30" i="1"/>
  <c r="E27" i="1"/>
  <c r="G5" i="1"/>
  <c r="F4" i="1"/>
  <c r="H26" i="1"/>
  <c r="H35" i="1"/>
  <c r="H37" i="1"/>
  <c r="F26" i="3" l="1"/>
  <c r="D27" i="3" s="1"/>
  <c r="F27" i="3" s="1"/>
  <c r="D28" i="3" s="1"/>
  <c r="F28" i="3" s="1"/>
  <c r="D29" i="3" s="1"/>
  <c r="F29" i="3" s="1"/>
  <c r="D30" i="3" s="1"/>
  <c r="F30" i="3" s="1"/>
  <c r="D31" i="3" s="1"/>
  <c r="F31" i="3" s="1"/>
  <c r="D32" i="3" s="1"/>
  <c r="F32" i="3" s="1"/>
  <c r="D33" i="3" s="1"/>
  <c r="F33" i="3" s="1"/>
  <c r="D34" i="3" s="1"/>
  <c r="F34" i="3" s="1"/>
  <c r="D35" i="3" s="1"/>
  <c r="F35" i="3" s="1"/>
  <c r="D36" i="3" s="1"/>
  <c r="F36" i="3" s="1"/>
  <c r="D37" i="3" s="1"/>
  <c r="F37" i="3" s="1"/>
  <c r="Q34" i="3"/>
  <c r="O35" i="3" s="1"/>
  <c r="Q35" i="3" s="1"/>
  <c r="O36" i="3" s="1"/>
  <c r="Q36" i="3" s="1"/>
  <c r="O37" i="3" s="1"/>
  <c r="Q37" i="3" s="1"/>
  <c r="A6" i="3"/>
  <c r="L5" i="3"/>
  <c r="G23" i="3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R34" i="3"/>
  <c r="R35" i="3" s="1"/>
  <c r="R36" i="3" s="1"/>
  <c r="R37" i="3" s="1"/>
  <c r="R33" i="1"/>
  <c r="R34" i="1" s="1"/>
  <c r="R35" i="1" s="1"/>
  <c r="R36" i="1" s="1"/>
  <c r="R37" i="1" s="1"/>
  <c r="D5" i="1"/>
  <c r="F5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L6" i="3" l="1"/>
  <c r="A7" i="3"/>
  <c r="Q5" i="1"/>
  <c r="O6" i="1" s="1"/>
  <c r="D6" i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L7" i="3" l="1"/>
  <c r="A8" i="3"/>
  <c r="Q6" i="1"/>
  <c r="O7" i="1" s="1"/>
  <c r="F6" i="1"/>
  <c r="D7" i="1" s="1"/>
  <c r="F7" i="1" s="1"/>
  <c r="A9" i="3" l="1"/>
  <c r="L8" i="3"/>
  <c r="Q7" i="1"/>
  <c r="O8" i="1" s="1"/>
  <c r="D8" i="1"/>
  <c r="A10" i="3" l="1"/>
  <c r="L9" i="3"/>
  <c r="Q8" i="1"/>
  <c r="O9" i="1" s="1"/>
  <c r="F8" i="1"/>
  <c r="D9" i="1" s="1"/>
  <c r="L10" i="3" l="1"/>
  <c r="A11" i="3"/>
  <c r="Q9" i="1"/>
  <c r="O10" i="1" s="1"/>
  <c r="F9" i="1"/>
  <c r="D10" i="1" s="1"/>
  <c r="L11" i="3" l="1"/>
  <c r="A12" i="3"/>
  <c r="Q10" i="1"/>
  <c r="O11" i="1" s="1"/>
  <c r="F10" i="1"/>
  <c r="D11" i="1" s="1"/>
  <c r="A13" i="3" l="1"/>
  <c r="L12" i="3"/>
  <c r="Q11" i="1"/>
  <c r="O12" i="1" s="1"/>
  <c r="F11" i="1"/>
  <c r="D12" i="1" s="1"/>
  <c r="A14" i="3" l="1"/>
  <c r="L13" i="3"/>
  <c r="Q12" i="1"/>
  <c r="O13" i="1" s="1"/>
  <c r="F12" i="1"/>
  <c r="D13" i="1" s="1"/>
  <c r="L14" i="3" l="1"/>
  <c r="A15" i="3"/>
  <c r="Q13" i="1"/>
  <c r="O14" i="1" s="1"/>
  <c r="F13" i="1"/>
  <c r="D14" i="1" s="1"/>
  <c r="L15" i="3" l="1"/>
  <c r="A16" i="3"/>
  <c r="Q14" i="1"/>
  <c r="O15" i="1" s="1"/>
  <c r="F14" i="1"/>
  <c r="D15" i="1" s="1"/>
  <c r="A17" i="3" l="1"/>
  <c r="L16" i="3"/>
  <c r="Q15" i="1"/>
  <c r="O16" i="1" s="1"/>
  <c r="F15" i="1"/>
  <c r="D16" i="1" s="1"/>
  <c r="A18" i="3" l="1"/>
  <c r="L17" i="3"/>
  <c r="Q16" i="1"/>
  <c r="O17" i="1" s="1"/>
  <c r="F16" i="1"/>
  <c r="D17" i="1" s="1"/>
  <c r="F17" i="1" s="1"/>
  <c r="L18" i="3" l="1"/>
  <c r="A19" i="3"/>
  <c r="Q17" i="1"/>
  <c r="O18" i="1" s="1"/>
  <c r="D18" i="1"/>
  <c r="F18" i="1" s="1"/>
  <c r="L19" i="3" l="1"/>
  <c r="A20" i="3"/>
  <c r="Q18" i="1"/>
  <c r="O19" i="1" s="1"/>
  <c r="D19" i="1"/>
  <c r="F19" i="1" s="1"/>
  <c r="A21" i="3" l="1"/>
  <c r="L20" i="3"/>
  <c r="Q19" i="1"/>
  <c r="O20" i="1" s="1"/>
  <c r="D20" i="1"/>
  <c r="F20" i="1" s="1"/>
  <c r="A22" i="3" l="1"/>
  <c r="L21" i="3"/>
  <c r="Q20" i="1"/>
  <c r="O21" i="1" s="1"/>
  <c r="D21" i="1"/>
  <c r="F21" i="1" s="1"/>
  <c r="L22" i="3" l="1"/>
  <c r="A23" i="3"/>
  <c r="Q21" i="1"/>
  <c r="O22" i="1" s="1"/>
  <c r="D22" i="1"/>
  <c r="F22" i="1" s="1"/>
  <c r="L23" i="3" l="1"/>
  <c r="A24" i="3"/>
  <c r="Q22" i="1"/>
  <c r="O23" i="1" s="1"/>
  <c r="D23" i="1"/>
  <c r="F23" i="1" s="1"/>
  <c r="L24" i="3" l="1"/>
  <c r="A25" i="3"/>
  <c r="Q23" i="1"/>
  <c r="O24" i="1" s="1"/>
  <c r="D24" i="1"/>
  <c r="F24" i="1" s="1"/>
  <c r="L25" i="3" l="1"/>
  <c r="A26" i="3"/>
  <c r="Q24" i="1"/>
  <c r="O25" i="1" s="1"/>
  <c r="D25" i="1"/>
  <c r="F25" i="1" s="1"/>
  <c r="L26" i="3" l="1"/>
  <c r="A27" i="3"/>
  <c r="Q25" i="1"/>
  <c r="O26" i="1" s="1"/>
  <c r="D26" i="1"/>
  <c r="F26" i="1" s="1"/>
  <c r="L27" i="3" l="1"/>
  <c r="A28" i="3"/>
  <c r="Q26" i="1"/>
  <c r="O27" i="1" s="1"/>
  <c r="D27" i="1"/>
  <c r="F27" i="1" s="1"/>
  <c r="L28" i="3" l="1"/>
  <c r="A29" i="3"/>
  <c r="Q27" i="1"/>
  <c r="O28" i="1" s="1"/>
  <c r="D28" i="1"/>
  <c r="F28" i="1" s="1"/>
  <c r="L29" i="3" l="1"/>
  <c r="A30" i="3"/>
  <c r="Q28" i="1"/>
  <c r="O29" i="1" s="1"/>
  <c r="D29" i="1"/>
  <c r="F29" i="1" s="1"/>
  <c r="L30" i="3" l="1"/>
  <c r="A31" i="3"/>
  <c r="Q29" i="1"/>
  <c r="O30" i="1" s="1"/>
  <c r="D30" i="1"/>
  <c r="F30" i="1" s="1"/>
  <c r="L31" i="3" l="1"/>
  <c r="A32" i="3"/>
  <c r="Q30" i="1"/>
  <c r="O31" i="1" s="1"/>
  <c r="D31" i="1"/>
  <c r="F31" i="1" s="1"/>
  <c r="L32" i="3" l="1"/>
  <c r="A33" i="3"/>
  <c r="Q31" i="1"/>
  <c r="O32" i="1" s="1"/>
  <c r="D32" i="1"/>
  <c r="F32" i="1" s="1"/>
  <c r="L33" i="3" l="1"/>
  <c r="A34" i="3"/>
  <c r="Q32" i="1"/>
  <c r="O33" i="1" s="1"/>
  <c r="D33" i="1"/>
  <c r="F33" i="1" s="1"/>
  <c r="A35" i="3" l="1"/>
  <c r="L35" i="3" s="1"/>
  <c r="L34" i="3"/>
  <c r="Q33" i="1"/>
  <c r="O34" i="1" s="1"/>
  <c r="D34" i="1"/>
  <c r="F34" i="1" s="1"/>
  <c r="Q34" i="1" l="1"/>
  <c r="O35" i="1" s="1"/>
  <c r="D35" i="1"/>
  <c r="F35" i="1" s="1"/>
  <c r="Q35" i="1" l="1"/>
  <c r="O36" i="1" s="1"/>
  <c r="D36" i="1"/>
  <c r="F36" i="1" s="1"/>
  <c r="Q36" i="1" l="1"/>
  <c r="O37" i="1" s="1"/>
  <c r="D37" i="1"/>
  <c r="F37" i="1" s="1"/>
  <c r="Q37" i="1" l="1"/>
</calcChain>
</file>

<file path=xl/sharedStrings.xml><?xml version="1.0" encoding="utf-8"?>
<sst xmlns="http://schemas.openxmlformats.org/spreadsheetml/2006/main" count="68" uniqueCount="29">
  <si>
    <t>年初資産額</t>
    <rPh sb="0" eb="5">
      <t>ネンショシサンガク</t>
    </rPh>
    <phoneticPr fontId="1"/>
  </si>
  <si>
    <t>年末資産額</t>
    <rPh sb="0" eb="2">
      <t>ネンマツ</t>
    </rPh>
    <rPh sb="2" eb="5">
      <t>シサンガク</t>
    </rPh>
    <phoneticPr fontId="1"/>
  </si>
  <si>
    <t>総積立額</t>
    <rPh sb="0" eb="1">
      <t>ソウ</t>
    </rPh>
    <rPh sb="1" eb="4">
      <t>ツミタテガク</t>
    </rPh>
    <phoneticPr fontId="1"/>
  </si>
  <si>
    <t>←年間積立額</t>
    <rPh sb="1" eb="3">
      <t>ネンカン</t>
    </rPh>
    <rPh sb="3" eb="6">
      <t>ツミタテガク</t>
    </rPh>
    <phoneticPr fontId="1"/>
  </si>
  <si>
    <t>・20年運用後の資産額</t>
    <rPh sb="3" eb="4">
      <t>ネン</t>
    </rPh>
    <rPh sb="4" eb="6">
      <t>ウンヨウ</t>
    </rPh>
    <rPh sb="6" eb="7">
      <t>ゴ</t>
    </rPh>
    <rPh sb="8" eb="11">
      <t>シサンガク</t>
    </rPh>
    <phoneticPr fontId="1"/>
  </si>
  <si>
    <t>・30年運用後の資産額</t>
    <rPh sb="3" eb="4">
      <t>ネン</t>
    </rPh>
    <rPh sb="4" eb="6">
      <t>ウンヨウ</t>
    </rPh>
    <rPh sb="6" eb="7">
      <t>ゴ</t>
    </rPh>
    <rPh sb="8" eb="11">
      <t>シサンガク</t>
    </rPh>
    <phoneticPr fontId="1"/>
  </si>
  <si>
    <t>o</t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</si>
  <si>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</si>
  <si>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20年運用時の平均資産額</t>
    <rPh sb="2" eb="3">
      <t>ネン</t>
    </rPh>
    <rPh sb="3" eb="6">
      <t>ウンヨウジ</t>
    </rPh>
    <rPh sb="7" eb="9">
      <t>ヘイキン</t>
    </rPh>
    <rPh sb="9" eb="12">
      <t>シサンガク</t>
    </rPh>
    <phoneticPr fontId="1"/>
  </si>
  <si>
    <t>30年運用時の平均資産額</t>
    <rPh sb="7" eb="9">
      <t>ヘイキン</t>
    </rPh>
    <rPh sb="9" eb="12">
      <t>シサンガク</t>
    </rPh>
    <phoneticPr fontId="1"/>
  </si>
  <si>
    <t>https://myindex.jp/data_i.php?q=MS1025JPY</t>
  </si>
  <si>
    <t>20年運用時の最大資産額</t>
    <rPh sb="7" eb="9">
      <t>サイダイ</t>
    </rPh>
    <phoneticPr fontId="1"/>
  </si>
  <si>
    <t>30年運用時の最大資産額</t>
    <rPh sb="7" eb="9">
      <t>サイダイ</t>
    </rPh>
    <phoneticPr fontId="1"/>
  </si>
  <si>
    <t>20年運用時の最小資産額</t>
    <rPh sb="7" eb="9">
      <t>サイショウ</t>
    </rPh>
    <phoneticPr fontId="1"/>
  </si>
  <si>
    <t>30年運用時の最小資産額</t>
    <rPh sb="7" eb="9">
      <t>サイショウ</t>
    </rPh>
    <phoneticPr fontId="1"/>
  </si>
  <si>
    <t>20年運用時の中央値資産額</t>
    <rPh sb="2" eb="3">
      <t>ネン</t>
    </rPh>
    <rPh sb="3" eb="6">
      <t>ウンヨウジ</t>
    </rPh>
    <rPh sb="7" eb="10">
      <t>チュウオウチ</t>
    </rPh>
    <phoneticPr fontId="1"/>
  </si>
  <si>
    <t>30年運用時の中央値資産額</t>
    <rPh sb="7" eb="10">
      <t>チュウオウチ</t>
    </rPh>
    <phoneticPr fontId="1"/>
  </si>
  <si>
    <t>平均利益（万円）</t>
    <rPh sb="0" eb="2">
      <t>ヘイキン</t>
    </rPh>
    <rPh sb="2" eb="4">
      <t>リエキ</t>
    </rPh>
    <rPh sb="5" eb="7">
      <t>マンエン</t>
    </rPh>
    <phoneticPr fontId="1"/>
  </si>
  <si>
    <t>平均利益（万円）</t>
    <rPh sb="0" eb="2">
      <t>ヘイキン</t>
    </rPh>
    <rPh sb="2" eb="4">
      <t>リエキ</t>
    </rPh>
    <phoneticPr fontId="1"/>
  </si>
  <si>
    <t>最大利益（万円）</t>
    <rPh sb="0" eb="2">
      <t>サイダイ</t>
    </rPh>
    <rPh sb="2" eb="4">
      <t>リエキ</t>
    </rPh>
    <phoneticPr fontId="1"/>
  </si>
  <si>
    <t>最小利益（万円）</t>
    <rPh sb="0" eb="2">
      <t>サイショウ</t>
    </rPh>
    <rPh sb="2" eb="4">
      <t>リエキ</t>
    </rPh>
    <phoneticPr fontId="1"/>
  </si>
  <si>
    <t>中央値利益（万円）</t>
    <rPh sb="0" eb="3">
      <t>チュウオウチ</t>
    </rPh>
    <rPh sb="3" eb="5">
      <t>リエキ</t>
    </rPh>
    <phoneticPr fontId="1"/>
  </si>
  <si>
    <t>https://myindex.jp/data_i.php?q=SP1001JPY</t>
  </si>
  <si>
    <t>総積立額</t>
    <rPh sb="0" eb="1">
      <t>ソウ</t>
    </rPh>
    <rPh sb="1" eb="3">
      <t>ツミタテ</t>
    </rPh>
    <rPh sb="3" eb="4">
      <t>ガク</t>
    </rPh>
    <phoneticPr fontId="1"/>
  </si>
  <si>
    <t>・20年運用</t>
    <rPh sb="3" eb="4">
      <t>ネン</t>
    </rPh>
    <rPh sb="4" eb="6">
      <t>ウンヨウ</t>
    </rPh>
    <phoneticPr fontId="1"/>
  </si>
  <si>
    <t>・30年運用</t>
    <rPh sb="3" eb="4">
      <t>ネン</t>
    </rPh>
    <rPh sb="4" eb="6">
      <t>ウンヨウ</t>
    </rPh>
    <phoneticPr fontId="1"/>
  </si>
  <si>
    <t>＜全世界株式＞</t>
    <rPh sb="1" eb="6">
      <t>ゼンセカイカブシキ</t>
    </rPh>
    <phoneticPr fontId="1"/>
  </si>
  <si>
    <t>＜S&amp;P500＞</t>
    <phoneticPr fontId="1"/>
  </si>
  <si>
    <t>積立額</t>
    <rPh sb="0" eb="3">
      <t>ツミタテガク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</si>
</sst>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年&quot;"/>
    <numFmt numFmtId="177" formatCode="0.0%"/>
    <numFmt numFmtId="178" formatCode="0.00_ "/>
    <numFmt numFmtId="179" formatCode="#,##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3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workbookViewId="0"/>
  </sheetViews>
  <sheetFormatPr defaultRowHeight="13.5" x14ac:dyDescent="0.15"/>
  <cols>
    <col min="3" max="3" width="2" customWidth="1"/>
    <col min="4" max="5" width="10" customWidth="1"/>
    <col min="9" max="11" width="9" customWidth="1"/>
    <col min="14" max="14" width="2" customWidth="1"/>
    <col min="15" max="16" width="10" customWidth="1"/>
  </cols>
  <sheetData>
    <row r="1" spans="1:18" x14ac:dyDescent="0.15">
      <c r="A1" s="1" t="s">
        <v>26</v>
      </c>
      <c r="H1">
        <v>120</v>
      </c>
      <c r="I1" t="s">
        <v>3</v>
      </c>
      <c r="L1" s="1"/>
    </row>
    <row r="2" spans="1:18" x14ac:dyDescent="0.15">
      <c r="A2" t="s">
        <v>24</v>
      </c>
      <c r="D2" t="s">
        <v>0</v>
      </c>
      <c r="E2" t="s">
        <v>28</v>
      </c>
      <c r="F2" t="s">
        <v>1</v>
      </c>
      <c r="G2" t="s">
        <v>2</v>
      </c>
      <c r="L2" t="s">
        <v>25</v>
      </c>
      <c r="O2" t="s">
        <v>0</v>
      </c>
      <c r="P2" t="s">
        <v>28</v>
      </c>
      <c r="Q2" t="s">
        <v>1</v>
      </c>
      <c r="R2" t="s">
        <v>23</v>
      </c>
    </row>
    <row r="3" spans="1:18" x14ac:dyDescent="0.15">
      <c r="A3" s="2">
        <v>1988</v>
      </c>
      <c r="B3" s="3">
        <v>0.28100000000000003</v>
      </c>
      <c r="D3" s="4">
        <v>0</v>
      </c>
      <c r="E3" s="4">
        <f t="shared" ref="E3:E22" si="0">$H$1</f>
        <v>120</v>
      </c>
      <c r="F3" s="4">
        <f>D3*(1+B3)+E3</f>
        <v>120</v>
      </c>
      <c r="G3" s="4">
        <f>E3</f>
        <v>120</v>
      </c>
      <c r="I3" s="4"/>
      <c r="J3" s="4"/>
      <c r="K3" s="4"/>
      <c r="L3" s="2">
        <f>A3</f>
        <v>1988</v>
      </c>
      <c r="M3" s="3">
        <f>B3</f>
        <v>0.28100000000000003</v>
      </c>
      <c r="O3" s="4">
        <v>0</v>
      </c>
      <c r="P3" s="4">
        <f t="shared" ref="P3:P7" si="1">$H$1</f>
        <v>120</v>
      </c>
      <c r="Q3" s="4">
        <f t="shared" ref="Q3:Q37" si="2">O3*(1+M3)+P3</f>
        <v>120</v>
      </c>
      <c r="R3" s="4">
        <f>P3</f>
        <v>120</v>
      </c>
    </row>
    <row r="4" spans="1:18" x14ac:dyDescent="0.15">
      <c r="A4" s="2">
        <f t="shared" ref="A4:A35" si="3">A3+1</f>
        <v>1989</v>
      </c>
      <c r="B4" s="3">
        <v>0.35299999999999998</v>
      </c>
      <c r="D4" s="4">
        <f>F3</f>
        <v>120</v>
      </c>
      <c r="E4" s="4">
        <f t="shared" si="0"/>
        <v>120</v>
      </c>
      <c r="F4" s="4">
        <f t="shared" ref="F4:F37" si="4">D4*(1+B4)+E4</f>
        <v>282.36</v>
      </c>
      <c r="G4" s="4">
        <f t="shared" ref="G4:G37" si="5">E4+G3</f>
        <v>240</v>
      </c>
      <c r="I4" s="4"/>
      <c r="J4" s="4"/>
      <c r="K4" s="4"/>
      <c r="L4" s="2">
        <f t="shared" ref="L4:L37" si="6">A4</f>
        <v>1989</v>
      </c>
      <c r="M4" s="3">
        <f t="shared" ref="M4:M37" si="7">B4</f>
        <v>0.35299999999999998</v>
      </c>
      <c r="O4" s="4">
        <f>Q3</f>
        <v>120</v>
      </c>
      <c r="P4" s="4">
        <f t="shared" si="1"/>
        <v>120</v>
      </c>
      <c r="Q4" s="4">
        <f t="shared" si="2"/>
        <v>282.36</v>
      </c>
      <c r="R4" s="4">
        <f t="shared" ref="R4:R37" si="8">P4+R3</f>
        <v>240</v>
      </c>
    </row>
    <row r="5" spans="1:18" x14ac:dyDescent="0.15">
      <c r="A5" s="2">
        <f t="shared" si="3"/>
        <v>1990</v>
      </c>
      <c r="B5" s="3">
        <v>-0.21099999999999999</v>
      </c>
      <c r="D5" s="4">
        <f t="shared" ref="D5:D37" si="9">F4</f>
        <v>282.36</v>
      </c>
      <c r="E5" s="4">
        <f t="shared" si="0"/>
        <v>120</v>
      </c>
      <c r="F5" s="4">
        <f t="shared" si="4"/>
        <v>342.78204000000005</v>
      </c>
      <c r="G5" s="4">
        <f t="shared" si="5"/>
        <v>360</v>
      </c>
      <c r="I5" s="4"/>
      <c r="J5" s="4"/>
      <c r="K5" s="4"/>
      <c r="L5" s="2">
        <f t="shared" si="6"/>
        <v>1990</v>
      </c>
      <c r="M5" s="3">
        <f t="shared" si="7"/>
        <v>-0.21099999999999999</v>
      </c>
      <c r="O5" s="4">
        <f t="shared" ref="O5:O37" si="10">Q4</f>
        <v>282.36</v>
      </c>
      <c r="P5" s="4">
        <f t="shared" si="1"/>
        <v>120</v>
      </c>
      <c r="Q5" s="4">
        <f t="shared" si="2"/>
        <v>342.78204000000005</v>
      </c>
      <c r="R5" s="4">
        <f t="shared" si="8"/>
        <v>360</v>
      </c>
    </row>
    <row r="6" spans="1:18" x14ac:dyDescent="0.15">
      <c r="A6" s="2">
        <f t="shared" si="3"/>
        <v>1991</v>
      </c>
      <c r="B6" s="3">
        <v>0.10199999999999999</v>
      </c>
      <c r="D6" s="4">
        <f t="shared" si="9"/>
        <v>342.78204000000005</v>
      </c>
      <c r="E6" s="4">
        <f t="shared" si="0"/>
        <v>120</v>
      </c>
      <c r="F6" s="4">
        <f t="shared" si="4"/>
        <v>497.74580808000007</v>
      </c>
      <c r="G6" s="4">
        <f t="shared" si="5"/>
        <v>480</v>
      </c>
      <c r="I6" s="4"/>
      <c r="J6" s="4"/>
      <c r="K6" s="4"/>
      <c r="L6" s="2">
        <f t="shared" si="6"/>
        <v>1991</v>
      </c>
      <c r="M6" s="3">
        <f t="shared" si="7"/>
        <v>0.10199999999999999</v>
      </c>
      <c r="O6" s="4">
        <f t="shared" si="10"/>
        <v>342.78204000000005</v>
      </c>
      <c r="P6" s="4">
        <f t="shared" si="1"/>
        <v>120</v>
      </c>
      <c r="Q6" s="4">
        <f t="shared" si="2"/>
        <v>497.74580808000007</v>
      </c>
      <c r="R6" s="4">
        <f t="shared" si="8"/>
        <v>480</v>
      </c>
    </row>
    <row r="7" spans="1:18" x14ac:dyDescent="0.15">
      <c r="A7" s="2">
        <f t="shared" si="3"/>
        <v>1992</v>
      </c>
      <c r="B7" s="3">
        <v>-4.2000000000000003E-2</v>
      </c>
      <c r="D7" s="4">
        <f t="shared" si="9"/>
        <v>497.74580808000007</v>
      </c>
      <c r="E7" s="4">
        <f t="shared" si="0"/>
        <v>120</v>
      </c>
      <c r="F7" s="4">
        <f t="shared" si="4"/>
        <v>596.84048414064</v>
      </c>
      <c r="G7" s="4">
        <f t="shared" si="5"/>
        <v>600</v>
      </c>
      <c r="I7" s="4"/>
      <c r="J7" s="4"/>
      <c r="K7" s="4"/>
      <c r="L7" s="2">
        <f t="shared" si="6"/>
        <v>1992</v>
      </c>
      <c r="M7" s="3">
        <f t="shared" si="7"/>
        <v>-4.2000000000000003E-2</v>
      </c>
      <c r="O7" s="4">
        <f t="shared" si="10"/>
        <v>497.74580808000007</v>
      </c>
      <c r="P7" s="4">
        <f t="shared" si="1"/>
        <v>120</v>
      </c>
      <c r="Q7" s="4">
        <f t="shared" si="2"/>
        <v>596.84048414064</v>
      </c>
      <c r="R7" s="4">
        <f t="shared" si="8"/>
        <v>600</v>
      </c>
    </row>
    <row r="8" spans="1:18" x14ac:dyDescent="0.15">
      <c r="A8" s="2">
        <f t="shared" si="3"/>
        <v>1993</v>
      </c>
      <c r="B8" s="3">
        <v>0.11700000000000001</v>
      </c>
      <c r="D8" s="4">
        <f t="shared" si="9"/>
        <v>596.84048414064</v>
      </c>
      <c r="E8" s="4">
        <f t="shared" si="0"/>
        <v>120</v>
      </c>
      <c r="F8" s="4">
        <f t="shared" si="4"/>
        <v>786.67082078509486</v>
      </c>
      <c r="G8" s="4">
        <f t="shared" si="5"/>
        <v>720</v>
      </c>
      <c r="I8" s="4"/>
      <c r="J8" s="4"/>
      <c r="K8" s="4"/>
      <c r="L8" s="2">
        <f t="shared" si="6"/>
        <v>1993</v>
      </c>
      <c r="M8" s="3">
        <f t="shared" si="7"/>
        <v>0.11700000000000001</v>
      </c>
      <c r="O8" s="4">
        <f t="shared" si="10"/>
        <v>596.84048414064</v>
      </c>
      <c r="P8" s="4">
        <f t="shared" ref="P8:P22" si="11">$H$1</f>
        <v>120</v>
      </c>
      <c r="Q8" s="4">
        <f t="shared" si="2"/>
        <v>786.67082078509486</v>
      </c>
      <c r="R8" s="4">
        <f t="shared" si="8"/>
        <v>720</v>
      </c>
    </row>
    <row r="9" spans="1:18" x14ac:dyDescent="0.15">
      <c r="A9" s="2">
        <f t="shared" si="3"/>
        <v>1994</v>
      </c>
      <c r="B9" s="3">
        <v>-6.3E-2</v>
      </c>
      <c r="D9" s="4">
        <f t="shared" si="9"/>
        <v>786.67082078509486</v>
      </c>
      <c r="E9" s="4">
        <f t="shared" si="0"/>
        <v>120</v>
      </c>
      <c r="F9" s="4">
        <f t="shared" si="4"/>
        <v>857.11055907563389</v>
      </c>
      <c r="G9" s="4">
        <f t="shared" si="5"/>
        <v>840</v>
      </c>
      <c r="I9" s="4"/>
      <c r="J9" s="4"/>
      <c r="K9" s="4"/>
      <c r="L9" s="2">
        <f t="shared" si="6"/>
        <v>1994</v>
      </c>
      <c r="M9" s="3">
        <f t="shared" si="7"/>
        <v>-6.3E-2</v>
      </c>
      <c r="O9" s="4">
        <f t="shared" si="10"/>
        <v>786.67082078509486</v>
      </c>
      <c r="P9" s="4">
        <f t="shared" si="11"/>
        <v>120</v>
      </c>
      <c r="Q9" s="4">
        <f t="shared" si="2"/>
        <v>857.11055907563389</v>
      </c>
      <c r="R9" s="4">
        <f t="shared" si="8"/>
        <v>840</v>
      </c>
    </row>
    <row r="10" spans="1:18" x14ac:dyDescent="0.15">
      <c r="A10" s="2">
        <f t="shared" si="3"/>
        <v>1995</v>
      </c>
      <c r="B10" s="3">
        <v>0.24099999999999999</v>
      </c>
      <c r="D10" s="4">
        <f t="shared" si="9"/>
        <v>857.11055907563389</v>
      </c>
      <c r="E10" s="4">
        <f t="shared" si="0"/>
        <v>120</v>
      </c>
      <c r="F10" s="4">
        <f t="shared" si="4"/>
        <v>1183.6742038128618</v>
      </c>
      <c r="G10" s="4">
        <f t="shared" si="5"/>
        <v>960</v>
      </c>
      <c r="I10" s="4"/>
      <c r="J10" s="4"/>
      <c r="K10" s="4"/>
      <c r="L10" s="2">
        <f t="shared" si="6"/>
        <v>1995</v>
      </c>
      <c r="M10" s="3">
        <f t="shared" si="7"/>
        <v>0.24099999999999999</v>
      </c>
      <c r="O10" s="4">
        <f t="shared" si="10"/>
        <v>857.11055907563389</v>
      </c>
      <c r="P10" s="4">
        <f t="shared" si="11"/>
        <v>120</v>
      </c>
      <c r="Q10" s="4">
        <f t="shared" si="2"/>
        <v>1183.6742038128618</v>
      </c>
      <c r="R10" s="4">
        <f t="shared" si="8"/>
        <v>960</v>
      </c>
    </row>
    <row r="11" spans="1:18" x14ac:dyDescent="0.15">
      <c r="A11" s="2">
        <f t="shared" si="3"/>
        <v>1996</v>
      </c>
      <c r="B11" s="3">
        <v>0.26800000000000002</v>
      </c>
      <c r="D11" s="4">
        <f t="shared" si="9"/>
        <v>1183.6742038128618</v>
      </c>
      <c r="E11" s="4">
        <f t="shared" si="0"/>
        <v>120</v>
      </c>
      <c r="F11" s="4">
        <f t="shared" si="4"/>
        <v>1620.8988904347088</v>
      </c>
      <c r="G11" s="4">
        <f t="shared" si="5"/>
        <v>1080</v>
      </c>
      <c r="I11" s="4"/>
      <c r="J11" s="4"/>
      <c r="K11" s="4"/>
      <c r="L11" s="2">
        <f t="shared" si="6"/>
        <v>1996</v>
      </c>
      <c r="M11" s="3">
        <f t="shared" si="7"/>
        <v>0.26800000000000002</v>
      </c>
      <c r="O11" s="4">
        <f t="shared" si="10"/>
        <v>1183.6742038128618</v>
      </c>
      <c r="P11" s="4">
        <f t="shared" si="11"/>
        <v>120</v>
      </c>
      <c r="Q11" s="4">
        <f t="shared" si="2"/>
        <v>1620.8988904347088</v>
      </c>
      <c r="R11" s="4">
        <f t="shared" si="8"/>
        <v>1080</v>
      </c>
    </row>
    <row r="12" spans="1:18" x14ac:dyDescent="0.15">
      <c r="A12" s="2">
        <f t="shared" si="3"/>
        <v>1997</v>
      </c>
      <c r="B12" s="3">
        <v>0.29599999999999999</v>
      </c>
      <c r="D12" s="4">
        <f t="shared" si="9"/>
        <v>1620.8988904347088</v>
      </c>
      <c r="E12" s="4">
        <f t="shared" si="0"/>
        <v>120</v>
      </c>
      <c r="F12" s="4">
        <f t="shared" si="4"/>
        <v>2220.6849620033827</v>
      </c>
      <c r="G12" s="4">
        <f t="shared" si="5"/>
        <v>1200</v>
      </c>
      <c r="I12" s="4"/>
      <c r="J12" s="5"/>
      <c r="K12" s="5"/>
      <c r="L12" s="2">
        <f t="shared" si="6"/>
        <v>1997</v>
      </c>
      <c r="M12" s="3">
        <f t="shared" si="7"/>
        <v>0.29599999999999999</v>
      </c>
      <c r="O12" s="4">
        <f t="shared" si="10"/>
        <v>1620.8988904347088</v>
      </c>
      <c r="P12" s="4">
        <f t="shared" si="11"/>
        <v>120</v>
      </c>
      <c r="Q12" s="4">
        <f t="shared" si="2"/>
        <v>2220.6849620033827</v>
      </c>
      <c r="R12" s="4">
        <f t="shared" si="8"/>
        <v>1200</v>
      </c>
    </row>
    <row r="13" spans="1:18" x14ac:dyDescent="0.15">
      <c r="A13" s="2">
        <f t="shared" si="3"/>
        <v>1998</v>
      </c>
      <c r="B13" s="3">
        <v>0.06</v>
      </c>
      <c r="D13" s="4">
        <f t="shared" si="9"/>
        <v>2220.6849620033827</v>
      </c>
      <c r="E13" s="4">
        <f t="shared" si="0"/>
        <v>120</v>
      </c>
      <c r="F13" s="4">
        <f t="shared" si="4"/>
        <v>2473.9260597235857</v>
      </c>
      <c r="G13" s="4">
        <f t="shared" si="5"/>
        <v>1320</v>
      </c>
      <c r="I13" s="4"/>
      <c r="J13" s="5"/>
      <c r="K13" s="5"/>
      <c r="L13" s="2">
        <f t="shared" si="6"/>
        <v>1998</v>
      </c>
      <c r="M13" s="3">
        <f t="shared" si="7"/>
        <v>0.06</v>
      </c>
      <c r="O13" s="4">
        <f t="shared" si="10"/>
        <v>2220.6849620033827</v>
      </c>
      <c r="P13" s="4">
        <f t="shared" si="11"/>
        <v>120</v>
      </c>
      <c r="Q13" s="4">
        <f t="shared" si="2"/>
        <v>2473.9260597235857</v>
      </c>
      <c r="R13" s="4">
        <f t="shared" si="8"/>
        <v>1320</v>
      </c>
    </row>
    <row r="14" spans="1:18" x14ac:dyDescent="0.15">
      <c r="A14" s="2">
        <f t="shared" si="3"/>
        <v>1999</v>
      </c>
      <c r="B14" s="3">
        <v>0.14199999999999999</v>
      </c>
      <c r="D14" s="4">
        <f t="shared" si="9"/>
        <v>2473.9260597235857</v>
      </c>
      <c r="E14" s="4">
        <f t="shared" si="0"/>
        <v>120</v>
      </c>
      <c r="F14" s="4">
        <f t="shared" si="4"/>
        <v>2945.2235602043347</v>
      </c>
      <c r="G14" s="4">
        <f t="shared" si="5"/>
        <v>1440</v>
      </c>
      <c r="I14" s="4"/>
      <c r="J14" s="5"/>
      <c r="K14" s="5"/>
      <c r="L14" s="2">
        <f t="shared" si="6"/>
        <v>1999</v>
      </c>
      <c r="M14" s="3">
        <f t="shared" si="7"/>
        <v>0.14199999999999999</v>
      </c>
      <c r="O14" s="4">
        <f t="shared" si="10"/>
        <v>2473.9260597235857</v>
      </c>
      <c r="P14" s="4">
        <f t="shared" si="11"/>
        <v>120</v>
      </c>
      <c r="Q14" s="4">
        <f t="shared" si="2"/>
        <v>2945.2235602043347</v>
      </c>
      <c r="R14" s="4">
        <f t="shared" si="8"/>
        <v>1440</v>
      </c>
    </row>
    <row r="15" spans="1:18" x14ac:dyDescent="0.15">
      <c r="A15" s="2">
        <f t="shared" si="3"/>
        <v>2000</v>
      </c>
      <c r="B15" s="3">
        <v>-3.5999999999999997E-2</v>
      </c>
      <c r="D15" s="4">
        <f t="shared" si="9"/>
        <v>2945.2235602043347</v>
      </c>
      <c r="E15" s="4">
        <f t="shared" si="0"/>
        <v>120</v>
      </c>
      <c r="F15" s="4">
        <f t="shared" si="4"/>
        <v>2959.1955120369785</v>
      </c>
      <c r="G15" s="4">
        <f t="shared" si="5"/>
        <v>1560</v>
      </c>
      <c r="I15" s="4"/>
      <c r="J15" s="5"/>
      <c r="K15" s="5"/>
      <c r="L15" s="2">
        <f t="shared" si="6"/>
        <v>2000</v>
      </c>
      <c r="M15" s="3">
        <f t="shared" si="7"/>
        <v>-3.5999999999999997E-2</v>
      </c>
      <c r="O15" s="4">
        <f t="shared" si="10"/>
        <v>2945.2235602043347</v>
      </c>
      <c r="P15" s="4">
        <f t="shared" si="11"/>
        <v>120</v>
      </c>
      <c r="Q15" s="4">
        <f t="shared" si="2"/>
        <v>2959.1955120369785</v>
      </c>
      <c r="R15" s="4">
        <f t="shared" si="8"/>
        <v>1560</v>
      </c>
    </row>
    <row r="16" spans="1:18" x14ac:dyDescent="0.15">
      <c r="A16" s="2">
        <f t="shared" si="3"/>
        <v>2001</v>
      </c>
      <c r="B16" s="3">
        <v>-3.2000000000000001E-2</v>
      </c>
      <c r="D16" s="4">
        <f t="shared" si="9"/>
        <v>2959.1955120369785</v>
      </c>
      <c r="E16" s="4">
        <f t="shared" si="0"/>
        <v>120</v>
      </c>
      <c r="F16" s="4">
        <f t="shared" si="4"/>
        <v>2984.501255651795</v>
      </c>
      <c r="G16" s="4">
        <f t="shared" si="5"/>
        <v>1680</v>
      </c>
      <c r="I16" s="4"/>
      <c r="J16" s="5"/>
      <c r="K16" s="5"/>
      <c r="L16" s="2">
        <f t="shared" si="6"/>
        <v>2001</v>
      </c>
      <c r="M16" s="3">
        <f t="shared" si="7"/>
        <v>-3.2000000000000001E-2</v>
      </c>
      <c r="O16" s="4">
        <f t="shared" si="10"/>
        <v>2959.1955120369785</v>
      </c>
      <c r="P16" s="4">
        <f t="shared" si="11"/>
        <v>120</v>
      </c>
      <c r="Q16" s="4">
        <f t="shared" si="2"/>
        <v>2984.501255651795</v>
      </c>
      <c r="R16" s="4">
        <f t="shared" si="8"/>
        <v>1680</v>
      </c>
    </row>
    <row r="17" spans="1:28" x14ac:dyDescent="0.15">
      <c r="A17" s="2">
        <f t="shared" si="3"/>
        <v>2002</v>
      </c>
      <c r="B17" s="3">
        <v>-0.29599999999999999</v>
      </c>
      <c r="D17" s="4">
        <f t="shared" si="9"/>
        <v>2984.501255651795</v>
      </c>
      <c r="E17" s="4">
        <f t="shared" si="0"/>
        <v>120</v>
      </c>
      <c r="F17" s="4">
        <f t="shared" si="4"/>
        <v>2221.0888839788636</v>
      </c>
      <c r="G17" s="4">
        <f t="shared" si="5"/>
        <v>1800</v>
      </c>
      <c r="I17" s="4"/>
      <c r="J17" s="5"/>
      <c r="K17" s="5"/>
      <c r="L17" s="2">
        <f t="shared" si="6"/>
        <v>2002</v>
      </c>
      <c r="M17" s="3">
        <f t="shared" si="7"/>
        <v>-0.29599999999999999</v>
      </c>
      <c r="O17" s="4">
        <f t="shared" si="10"/>
        <v>2984.501255651795</v>
      </c>
      <c r="P17" s="4">
        <f t="shared" si="11"/>
        <v>120</v>
      </c>
      <c r="Q17" s="4">
        <f t="shared" si="2"/>
        <v>2221.0888839788636</v>
      </c>
      <c r="R17" s="4">
        <f t="shared" si="8"/>
        <v>1800</v>
      </c>
    </row>
    <row r="18" spans="1:28" x14ac:dyDescent="0.15">
      <c r="A18" s="2">
        <f t="shared" si="3"/>
        <v>2003</v>
      </c>
      <c r="B18" s="3">
        <v>0.217</v>
      </c>
      <c r="D18" s="4">
        <f t="shared" si="9"/>
        <v>2221.0888839788636</v>
      </c>
      <c r="E18" s="4">
        <f t="shared" si="0"/>
        <v>120</v>
      </c>
      <c r="F18" s="4">
        <f t="shared" si="4"/>
        <v>2823.0651718022773</v>
      </c>
      <c r="G18" s="4">
        <f t="shared" si="5"/>
        <v>1920</v>
      </c>
      <c r="I18" s="4"/>
      <c r="J18" s="5"/>
      <c r="K18" s="5"/>
      <c r="L18" s="2">
        <f t="shared" si="6"/>
        <v>2003</v>
      </c>
      <c r="M18" s="3">
        <f t="shared" si="7"/>
        <v>0.217</v>
      </c>
      <c r="O18" s="4">
        <f t="shared" si="10"/>
        <v>2221.0888839788636</v>
      </c>
      <c r="P18" s="4">
        <f t="shared" si="11"/>
        <v>120</v>
      </c>
      <c r="Q18" s="4">
        <f t="shared" si="2"/>
        <v>2823.0651718022773</v>
      </c>
      <c r="R18" s="4">
        <f t="shared" si="8"/>
        <v>1920</v>
      </c>
    </row>
    <row r="19" spans="1:28" x14ac:dyDescent="0.15">
      <c r="A19" s="2">
        <f t="shared" si="3"/>
        <v>2004</v>
      </c>
      <c r="B19" s="3">
        <v>0.104</v>
      </c>
      <c r="D19" s="4">
        <f t="shared" si="9"/>
        <v>2823.0651718022773</v>
      </c>
      <c r="E19" s="4">
        <f t="shared" si="0"/>
        <v>120</v>
      </c>
      <c r="F19" s="4">
        <f t="shared" si="4"/>
        <v>3236.6639496697144</v>
      </c>
      <c r="G19" s="4">
        <f t="shared" si="5"/>
        <v>2040</v>
      </c>
      <c r="I19" s="4"/>
      <c r="J19" s="5"/>
      <c r="K19" s="5"/>
      <c r="L19" s="2">
        <f t="shared" si="6"/>
        <v>2004</v>
      </c>
      <c r="M19" s="3">
        <f t="shared" si="7"/>
        <v>0.104</v>
      </c>
      <c r="O19" s="4">
        <f t="shared" si="10"/>
        <v>2823.0651718022773</v>
      </c>
      <c r="P19" s="4">
        <f t="shared" si="11"/>
        <v>120</v>
      </c>
      <c r="Q19" s="4">
        <f t="shared" si="2"/>
        <v>3236.6639496697144</v>
      </c>
      <c r="R19" s="4">
        <f t="shared" si="8"/>
        <v>2040</v>
      </c>
    </row>
    <row r="20" spans="1:28" x14ac:dyDescent="0.15">
      <c r="A20" s="2">
        <f t="shared" si="3"/>
        <v>2005</v>
      </c>
      <c r="B20" s="3">
        <v>0.28299999999999997</v>
      </c>
      <c r="D20" s="4">
        <f t="shared" si="9"/>
        <v>3236.6639496697144</v>
      </c>
      <c r="E20" s="4">
        <f t="shared" si="0"/>
        <v>120</v>
      </c>
      <c r="F20" s="4">
        <f t="shared" si="4"/>
        <v>4272.6398474262433</v>
      </c>
      <c r="G20" s="4">
        <f t="shared" si="5"/>
        <v>2160</v>
      </c>
      <c r="I20" s="5"/>
      <c r="J20" s="5"/>
      <c r="K20" s="5"/>
      <c r="L20" s="2">
        <f t="shared" si="6"/>
        <v>2005</v>
      </c>
      <c r="M20" s="3">
        <f t="shared" si="7"/>
        <v>0.28299999999999997</v>
      </c>
      <c r="O20" s="4">
        <f t="shared" si="10"/>
        <v>3236.6639496697144</v>
      </c>
      <c r="P20" s="4">
        <f t="shared" si="11"/>
        <v>120</v>
      </c>
      <c r="Q20" s="4">
        <f t="shared" si="2"/>
        <v>4272.6398474262433</v>
      </c>
      <c r="R20" s="4">
        <f t="shared" si="8"/>
        <v>2160</v>
      </c>
    </row>
    <row r="21" spans="1:28" x14ac:dyDescent="0.15">
      <c r="A21" s="2">
        <f t="shared" si="3"/>
        <v>2006</v>
      </c>
      <c r="B21" s="3">
        <v>0.22600000000000001</v>
      </c>
      <c r="D21" s="4">
        <f t="shared" si="9"/>
        <v>4272.6398474262433</v>
      </c>
      <c r="E21" s="4">
        <f t="shared" si="0"/>
        <v>120</v>
      </c>
      <c r="F21" s="4">
        <f t="shared" si="4"/>
        <v>5358.2564529445744</v>
      </c>
      <c r="G21" s="4">
        <f t="shared" si="5"/>
        <v>2280</v>
      </c>
      <c r="I21" t="s">
        <v>4</v>
      </c>
      <c r="L21" s="2">
        <f t="shared" si="6"/>
        <v>2006</v>
      </c>
      <c r="M21" s="3">
        <f t="shared" si="7"/>
        <v>0.22600000000000001</v>
      </c>
      <c r="O21" s="4">
        <f t="shared" si="10"/>
        <v>4272.6398474262433</v>
      </c>
      <c r="P21" s="4">
        <f t="shared" si="11"/>
        <v>120</v>
      </c>
      <c r="Q21" s="4">
        <f t="shared" si="2"/>
        <v>5358.2564529445744</v>
      </c>
      <c r="R21" s="4">
        <f t="shared" si="8"/>
        <v>2280</v>
      </c>
      <c r="S21" s="4"/>
      <c r="T21" s="4"/>
      <c r="U21" s="4"/>
      <c r="V21" s="6"/>
      <c r="Y21" s="5"/>
      <c r="Z21" s="5"/>
      <c r="AA21" s="5"/>
      <c r="AB21" s="5"/>
    </row>
    <row r="22" spans="1:28" x14ac:dyDescent="0.15">
      <c r="A22" s="2">
        <f t="shared" si="3"/>
        <v>2007</v>
      </c>
      <c r="B22" s="3">
        <v>5.0999999999999997E-2</v>
      </c>
      <c r="D22" s="4">
        <f t="shared" si="9"/>
        <v>5358.2564529445744</v>
      </c>
      <c r="E22" s="4">
        <f t="shared" si="0"/>
        <v>120</v>
      </c>
      <c r="F22" s="4">
        <f t="shared" si="4"/>
        <v>5751.5275320447472</v>
      </c>
      <c r="G22" s="4">
        <f t="shared" si="5"/>
        <v>2400</v>
      </c>
      <c r="H22" s="4" t="s">
        <v>6</v>
      </c>
      <c r="I22" s="4">
        <v>5751.5275320447472</v>
      </c>
      <c r="J22" s="5"/>
      <c r="K22" s="5"/>
      <c r="L22" s="2">
        <f t="shared" si="6"/>
        <v>2007</v>
      </c>
      <c r="M22" s="3">
        <f t="shared" si="7"/>
        <v>5.0999999999999997E-2</v>
      </c>
      <c r="O22" s="4">
        <f t="shared" si="10"/>
        <v>5358.2564529445744</v>
      </c>
      <c r="P22" s="4">
        <f t="shared" si="11"/>
        <v>120</v>
      </c>
      <c r="Q22" s="4">
        <f t="shared" si="2"/>
        <v>5751.5275320447472</v>
      </c>
      <c r="R22" s="4">
        <f t="shared" si="8"/>
        <v>2400</v>
      </c>
      <c r="S22" s="5"/>
      <c r="T22" s="2"/>
      <c r="U22" s="4"/>
      <c r="V22" s="6"/>
      <c r="Y22" s="5"/>
      <c r="Z22" s="5"/>
      <c r="AA22" s="5"/>
      <c r="AB22" s="5"/>
    </row>
    <row r="23" spans="1:28" x14ac:dyDescent="0.15">
      <c r="A23" s="2">
        <f t="shared" si="3"/>
        <v>2008</v>
      </c>
      <c r="B23" s="3">
        <v>-0.52900000000000003</v>
      </c>
      <c r="D23" s="4">
        <f t="shared" si="9"/>
        <v>5751.5275320447472</v>
      </c>
      <c r="E23" s="4">
        <f t="shared" ref="E23:E37" si="12">IF(E3="",$H$1,0)</f>
        <v>0</v>
      </c>
      <c r="F23" s="4">
        <f t="shared" si="4"/>
        <v>2708.9694675930759</v>
      </c>
      <c r="G23" s="4">
        <f t="shared" si="5"/>
        <v>2400</v>
      </c>
      <c r="H23" s="4" t="str">
        <f t="shared" ref="H23:H37" si="13">IF(E3="","o","")</f>
        <v/>
      </c>
      <c r="I23" s="4">
        <v>2588.8157184987199</v>
      </c>
      <c r="J23" s="5"/>
      <c r="K23" s="5"/>
      <c r="L23" s="2">
        <f t="shared" si="6"/>
        <v>2008</v>
      </c>
      <c r="M23" s="3">
        <f t="shared" si="7"/>
        <v>-0.52900000000000003</v>
      </c>
      <c r="O23" s="4">
        <f t="shared" si="10"/>
        <v>5751.5275320447472</v>
      </c>
      <c r="P23" s="4">
        <f t="shared" ref="P23:P32" si="14">$H$1</f>
        <v>120</v>
      </c>
      <c r="Q23" s="4">
        <f t="shared" si="2"/>
        <v>2828.9694675930759</v>
      </c>
      <c r="R23" s="4">
        <f t="shared" si="8"/>
        <v>2520</v>
      </c>
      <c r="S23" s="2"/>
      <c r="T23" s="2"/>
      <c r="U23" s="4"/>
      <c r="V23" s="6"/>
      <c r="W23" s="4"/>
      <c r="Y23" s="5"/>
      <c r="Z23" s="5"/>
      <c r="AA23" s="5"/>
      <c r="AB23" s="5"/>
    </row>
    <row r="24" spans="1:28" x14ac:dyDescent="0.15">
      <c r="A24" s="2">
        <f t="shared" si="3"/>
        <v>2009</v>
      </c>
      <c r="B24" s="3">
        <v>0.39600000000000002</v>
      </c>
      <c r="D24" s="4">
        <f t="shared" si="9"/>
        <v>2708.9694675930759</v>
      </c>
      <c r="E24" s="4">
        <f t="shared" si="12"/>
        <v>0</v>
      </c>
      <c r="F24" s="4">
        <f t="shared" si="4"/>
        <v>3781.7213767599337</v>
      </c>
      <c r="G24" s="4">
        <f t="shared" si="5"/>
        <v>2400</v>
      </c>
      <c r="H24" s="4" t="str">
        <f t="shared" si="13"/>
        <v/>
      </c>
      <c r="I24" s="4">
        <v>3486.2006131382504</v>
      </c>
      <c r="J24" s="5"/>
      <c r="K24" s="5"/>
      <c r="L24" s="2">
        <f t="shared" si="6"/>
        <v>2009</v>
      </c>
      <c r="M24" s="3">
        <f t="shared" si="7"/>
        <v>0.39600000000000002</v>
      </c>
      <c r="O24" s="4">
        <f t="shared" si="10"/>
        <v>2828.9694675930759</v>
      </c>
      <c r="P24" s="4">
        <f t="shared" si="14"/>
        <v>120</v>
      </c>
      <c r="Q24" s="4">
        <f t="shared" si="2"/>
        <v>4069.2413767599337</v>
      </c>
      <c r="R24" s="4">
        <f t="shared" si="8"/>
        <v>2640</v>
      </c>
      <c r="S24" s="2"/>
      <c r="T24" s="2"/>
      <c r="U24" s="4"/>
      <c r="V24" s="6"/>
      <c r="Y24" s="5"/>
      <c r="Z24" s="5"/>
      <c r="AA24" s="5"/>
      <c r="AB24" s="5"/>
    </row>
    <row r="25" spans="1:28" x14ac:dyDescent="0.15">
      <c r="A25" s="2">
        <f t="shared" si="3"/>
        <v>2010</v>
      </c>
      <c r="B25" s="3">
        <v>-1.2E-2</v>
      </c>
      <c r="D25" s="4">
        <f t="shared" si="9"/>
        <v>3781.7213767599337</v>
      </c>
      <c r="E25" s="4">
        <f t="shared" si="12"/>
        <v>0</v>
      </c>
      <c r="F25" s="4">
        <f t="shared" si="4"/>
        <v>3736.3407202388144</v>
      </c>
      <c r="G25" s="4">
        <f t="shared" si="5"/>
        <v>2400</v>
      </c>
      <c r="H25" s="4" t="str">
        <f t="shared" si="13"/>
        <v/>
      </c>
      <c r="I25" s="4">
        <v>3254.0839544151454</v>
      </c>
      <c r="J25" s="5"/>
      <c r="K25" s="5"/>
      <c r="L25" s="2">
        <f t="shared" si="6"/>
        <v>2010</v>
      </c>
      <c r="M25" s="3">
        <f t="shared" si="7"/>
        <v>-1.2E-2</v>
      </c>
      <c r="O25" s="4">
        <f t="shared" si="10"/>
        <v>4069.2413767599337</v>
      </c>
      <c r="P25" s="4">
        <f t="shared" si="14"/>
        <v>120</v>
      </c>
      <c r="Q25" s="4">
        <f t="shared" si="2"/>
        <v>4140.4104802388147</v>
      </c>
      <c r="R25" s="4">
        <f t="shared" si="8"/>
        <v>2760</v>
      </c>
      <c r="S25" s="2"/>
      <c r="T25" s="2"/>
      <c r="U25" s="4"/>
      <c r="V25" s="6"/>
      <c r="Y25" s="5"/>
      <c r="Z25" s="5"/>
      <c r="AA25" s="5"/>
      <c r="AB25" s="5"/>
    </row>
    <row r="26" spans="1:28" x14ac:dyDescent="0.15">
      <c r="A26" s="2">
        <f t="shared" si="3"/>
        <v>2011</v>
      </c>
      <c r="B26" s="3">
        <v>-0.11799999999999999</v>
      </c>
      <c r="D26" s="4">
        <f t="shared" si="9"/>
        <v>3736.3407202388144</v>
      </c>
      <c r="E26" s="4">
        <f t="shared" si="12"/>
        <v>0</v>
      </c>
      <c r="F26" s="4">
        <f t="shared" si="4"/>
        <v>3295.4525152506344</v>
      </c>
      <c r="G26" s="4">
        <f t="shared" si="5"/>
        <v>2400</v>
      </c>
      <c r="H26" s="4" t="str">
        <f t="shared" si="13"/>
        <v/>
      </c>
      <c r="I26" s="4">
        <v>2741.763621565191</v>
      </c>
      <c r="J26" s="5"/>
      <c r="K26" s="5"/>
      <c r="L26" s="2">
        <f t="shared" si="6"/>
        <v>2011</v>
      </c>
      <c r="M26" s="3">
        <f t="shared" si="7"/>
        <v>-0.11799999999999999</v>
      </c>
      <c r="O26" s="4">
        <f t="shared" si="10"/>
        <v>4140.4104802388147</v>
      </c>
      <c r="P26" s="4">
        <f t="shared" si="14"/>
        <v>120</v>
      </c>
      <c r="Q26" s="4">
        <f t="shared" si="2"/>
        <v>3771.8420435706344</v>
      </c>
      <c r="R26" s="4">
        <f t="shared" si="8"/>
        <v>2880</v>
      </c>
      <c r="S26" s="2"/>
      <c r="T26" s="2"/>
      <c r="U26" s="4"/>
      <c r="V26" s="6"/>
      <c r="Y26" s="5"/>
      <c r="Z26" s="5"/>
      <c r="AA26" s="5"/>
      <c r="AB26" s="5"/>
    </row>
    <row r="27" spans="1:28" x14ac:dyDescent="0.15">
      <c r="A27" s="2">
        <f t="shared" si="3"/>
        <v>2012</v>
      </c>
      <c r="B27" s="3">
        <v>0.317</v>
      </c>
      <c r="D27" s="4">
        <f t="shared" si="9"/>
        <v>3295.4525152506344</v>
      </c>
      <c r="E27" s="4">
        <f t="shared" si="12"/>
        <v>0</v>
      </c>
      <c r="F27" s="4">
        <f t="shared" si="4"/>
        <v>4340.110962585085</v>
      </c>
      <c r="G27" s="4">
        <f t="shared" si="5"/>
        <v>2400</v>
      </c>
      <c r="H27" s="4" t="str">
        <f t="shared" si="13"/>
        <v/>
      </c>
      <c r="I27" s="4">
        <v>3389.5021600151863</v>
      </c>
      <c r="J27" s="5"/>
      <c r="K27" s="5"/>
      <c r="L27" s="2">
        <f t="shared" si="6"/>
        <v>2012</v>
      </c>
      <c r="M27" s="3">
        <f t="shared" si="7"/>
        <v>0.317</v>
      </c>
      <c r="O27" s="4">
        <f t="shared" si="10"/>
        <v>3771.8420435706344</v>
      </c>
      <c r="P27" s="4">
        <f t="shared" si="14"/>
        <v>120</v>
      </c>
      <c r="Q27" s="4">
        <f t="shared" si="2"/>
        <v>5087.5159713825251</v>
      </c>
      <c r="R27" s="4">
        <f t="shared" si="8"/>
        <v>3000</v>
      </c>
      <c r="S27" s="2"/>
      <c r="T27" s="2"/>
      <c r="U27" s="4"/>
      <c r="V27" s="6"/>
      <c r="Y27" s="5"/>
      <c r="Z27" s="5"/>
      <c r="AA27" s="5"/>
      <c r="AB27" s="5"/>
    </row>
    <row r="28" spans="1:28" x14ac:dyDescent="0.15">
      <c r="A28" s="2">
        <f t="shared" si="3"/>
        <v>2013</v>
      </c>
      <c r="B28" s="3">
        <v>0.499</v>
      </c>
      <c r="D28" s="4">
        <f t="shared" si="9"/>
        <v>4340.110962585085</v>
      </c>
      <c r="E28" s="4">
        <f t="shared" si="12"/>
        <v>0</v>
      </c>
      <c r="F28" s="4">
        <f t="shared" si="4"/>
        <v>6505.8263329150432</v>
      </c>
      <c r="G28" s="4">
        <f t="shared" si="5"/>
        <v>2400</v>
      </c>
      <c r="H28" s="4" t="str">
        <f t="shared" si="13"/>
        <v/>
      </c>
      <c r="I28" s="4">
        <v>4742.708506126266</v>
      </c>
      <c r="J28" s="5"/>
      <c r="K28" s="5"/>
      <c r="L28" s="2">
        <f t="shared" si="6"/>
        <v>2013</v>
      </c>
      <c r="M28" s="3">
        <f t="shared" si="7"/>
        <v>0.499</v>
      </c>
      <c r="O28" s="4">
        <f t="shared" si="10"/>
        <v>5087.5159713825251</v>
      </c>
      <c r="P28" s="4">
        <f t="shared" si="14"/>
        <v>120</v>
      </c>
      <c r="Q28" s="4">
        <f t="shared" si="2"/>
        <v>7746.1864411024053</v>
      </c>
      <c r="R28" s="4">
        <f t="shared" si="8"/>
        <v>3120</v>
      </c>
      <c r="S28" s="2"/>
      <c r="T28" s="2"/>
      <c r="U28" s="4"/>
      <c r="V28" s="6"/>
      <c r="Y28" s="5"/>
      <c r="Z28" s="5"/>
      <c r="AA28" s="5"/>
      <c r="AB28" s="5"/>
    </row>
    <row r="29" spans="1:28" x14ac:dyDescent="0.15">
      <c r="A29" s="2">
        <f t="shared" si="3"/>
        <v>2014</v>
      </c>
      <c r="B29" s="3">
        <v>0.2</v>
      </c>
      <c r="D29" s="4">
        <f t="shared" si="9"/>
        <v>6505.8263329150432</v>
      </c>
      <c r="E29" s="4">
        <f t="shared" si="12"/>
        <v>0</v>
      </c>
      <c r="F29" s="4">
        <f t="shared" si="4"/>
        <v>7806.9915994980511</v>
      </c>
      <c r="G29" s="4">
        <f t="shared" si="5"/>
        <v>2400</v>
      </c>
      <c r="H29" s="4" t="str">
        <f t="shared" si="13"/>
        <v/>
      </c>
      <c r="I29" s="4">
        <v>5224.4985765256924</v>
      </c>
      <c r="J29" s="5"/>
      <c r="K29" s="5"/>
      <c r="L29" s="2">
        <f t="shared" si="6"/>
        <v>2014</v>
      </c>
      <c r="M29" s="3">
        <f t="shared" si="7"/>
        <v>0.2</v>
      </c>
      <c r="O29" s="4">
        <f t="shared" si="10"/>
        <v>7746.1864411024053</v>
      </c>
      <c r="P29" s="4">
        <f>$H$1</f>
        <v>120</v>
      </c>
      <c r="Q29" s="4">
        <f t="shared" si="2"/>
        <v>9415.4237293228853</v>
      </c>
      <c r="R29" s="4">
        <f t="shared" si="8"/>
        <v>3240</v>
      </c>
      <c r="S29" s="2"/>
      <c r="T29" s="2"/>
      <c r="U29" s="4"/>
      <c r="V29" s="6"/>
      <c r="Y29" s="5"/>
      <c r="Z29" s="5"/>
      <c r="AA29" s="5"/>
      <c r="AB29" s="5"/>
    </row>
    <row r="30" spans="1:28" x14ac:dyDescent="0.15">
      <c r="A30" s="2">
        <f t="shared" si="3"/>
        <v>2015</v>
      </c>
      <c r="B30" s="3">
        <v>-2.1000000000000001E-2</v>
      </c>
      <c r="D30" s="4">
        <f t="shared" si="9"/>
        <v>7806.9915994980511</v>
      </c>
      <c r="E30" s="4">
        <f t="shared" si="12"/>
        <v>0</v>
      </c>
      <c r="F30" s="4">
        <f t="shared" si="4"/>
        <v>7643.0447759085919</v>
      </c>
      <c r="G30" s="4">
        <f t="shared" si="5"/>
        <v>2400</v>
      </c>
      <c r="H30" s="4" t="str">
        <f t="shared" si="13"/>
        <v/>
      </c>
      <c r="I30" s="4">
        <v>4771.9075177172172</v>
      </c>
      <c r="J30" s="5"/>
      <c r="K30" s="5"/>
      <c r="L30" s="2">
        <f t="shared" si="6"/>
        <v>2015</v>
      </c>
      <c r="M30" s="3">
        <f t="shared" si="7"/>
        <v>-2.1000000000000001E-2</v>
      </c>
      <c r="O30" s="4">
        <f t="shared" si="10"/>
        <v>9415.4237293228853</v>
      </c>
      <c r="P30" s="4">
        <f t="shared" si="14"/>
        <v>120</v>
      </c>
      <c r="Q30" s="4">
        <f t="shared" si="2"/>
        <v>9337.6998310071049</v>
      </c>
      <c r="R30" s="4">
        <f t="shared" si="8"/>
        <v>3360</v>
      </c>
      <c r="S30" s="2"/>
      <c r="T30" s="2"/>
      <c r="U30" s="4"/>
      <c r="V30" s="6"/>
      <c r="Y30" s="5"/>
      <c r="Z30" s="5"/>
      <c r="AA30" s="5"/>
      <c r="AB30" s="5"/>
    </row>
    <row r="31" spans="1:28" x14ac:dyDescent="0.15">
      <c r="A31" s="2">
        <f t="shared" si="3"/>
        <v>2016</v>
      </c>
      <c r="B31" s="3">
        <v>5.5E-2</v>
      </c>
      <c r="D31" s="4">
        <f t="shared" si="9"/>
        <v>7643.0447759085919</v>
      </c>
      <c r="E31" s="4">
        <f t="shared" si="12"/>
        <v>0</v>
      </c>
      <c r="F31" s="4">
        <f t="shared" si="4"/>
        <v>8063.4122385835635</v>
      </c>
      <c r="G31" s="4">
        <f t="shared" si="5"/>
        <v>2400</v>
      </c>
      <c r="H31" s="4" t="str">
        <f t="shared" si="13"/>
        <v/>
      </c>
      <c r="I31" s="4">
        <v>4769.2403483209891</v>
      </c>
      <c r="J31" s="5"/>
      <c r="K31" s="5"/>
      <c r="L31" s="2">
        <f t="shared" si="6"/>
        <v>2016</v>
      </c>
      <c r="M31" s="3">
        <f t="shared" si="7"/>
        <v>5.5E-2</v>
      </c>
      <c r="O31" s="4">
        <f t="shared" si="10"/>
        <v>9337.6998310071049</v>
      </c>
      <c r="P31" s="4">
        <f t="shared" si="14"/>
        <v>120</v>
      </c>
      <c r="Q31" s="4">
        <f t="shared" si="2"/>
        <v>9971.2733217124951</v>
      </c>
      <c r="R31" s="4">
        <f t="shared" si="8"/>
        <v>3480</v>
      </c>
      <c r="S31" s="2"/>
      <c r="T31" s="2"/>
      <c r="U31" t="s">
        <v>5</v>
      </c>
      <c r="V31" s="4"/>
      <c r="W31" s="4"/>
      <c r="Y31" s="5"/>
      <c r="Z31" s="5"/>
      <c r="AA31" s="5"/>
      <c r="AB31" s="5"/>
    </row>
    <row r="32" spans="1:28" x14ac:dyDescent="0.15">
      <c r="A32" s="2">
        <f t="shared" si="3"/>
        <v>2017</v>
      </c>
      <c r="B32" s="3">
        <v>0.2</v>
      </c>
      <c r="D32" s="4">
        <f t="shared" si="9"/>
        <v>8063.4122385835635</v>
      </c>
      <c r="E32" s="4">
        <f t="shared" si="12"/>
        <v>0</v>
      </c>
      <c r="F32" s="4">
        <f t="shared" si="4"/>
        <v>9676.0946863002755</v>
      </c>
      <c r="G32" s="4">
        <f t="shared" si="5"/>
        <v>2400</v>
      </c>
      <c r="H32" s="4" t="str">
        <f t="shared" si="13"/>
        <v/>
      </c>
      <c r="I32" s="4">
        <v>5486.4938968086353</v>
      </c>
      <c r="J32" s="5"/>
      <c r="K32" s="5"/>
      <c r="L32" s="2">
        <f t="shared" si="6"/>
        <v>2017</v>
      </c>
      <c r="M32" s="3">
        <f t="shared" si="7"/>
        <v>0.2</v>
      </c>
      <c r="O32" s="4">
        <f t="shared" si="10"/>
        <v>9971.2733217124951</v>
      </c>
      <c r="P32" s="4">
        <f t="shared" si="14"/>
        <v>120</v>
      </c>
      <c r="Q32" s="4">
        <f t="shared" si="2"/>
        <v>12085.527986054994</v>
      </c>
      <c r="R32" s="4">
        <f t="shared" si="8"/>
        <v>3600</v>
      </c>
      <c r="S32" s="2"/>
      <c r="T32" s="4" t="s">
        <v>6</v>
      </c>
      <c r="U32" s="4">
        <v>12085.527986054994</v>
      </c>
      <c r="V32" s="2"/>
      <c r="W32" s="2"/>
      <c r="Y32" s="5"/>
      <c r="Z32" s="5"/>
      <c r="AA32" s="5"/>
      <c r="AB32" s="5"/>
    </row>
    <row r="33" spans="1:28" x14ac:dyDescent="0.15">
      <c r="A33" s="2">
        <f t="shared" si="3"/>
        <v>2018</v>
      </c>
      <c r="B33" s="3">
        <v>-0.124</v>
      </c>
      <c r="D33" s="4">
        <f t="shared" si="9"/>
        <v>9676.0946863002755</v>
      </c>
      <c r="E33" s="4">
        <f t="shared" si="12"/>
        <v>0</v>
      </c>
      <c r="F33" s="4">
        <f t="shared" si="4"/>
        <v>8476.2589451990407</v>
      </c>
      <c r="G33" s="4">
        <f t="shared" si="5"/>
        <v>2400</v>
      </c>
      <c r="H33" s="4" t="str">
        <f t="shared" si="13"/>
        <v/>
      </c>
      <c r="I33" s="4">
        <v>4631.4735587452551</v>
      </c>
      <c r="J33" s="5"/>
      <c r="K33" s="5"/>
      <c r="L33" s="2">
        <f t="shared" si="6"/>
        <v>2018</v>
      </c>
      <c r="M33" s="3">
        <f t="shared" si="7"/>
        <v>-0.124</v>
      </c>
      <c r="O33" s="4">
        <f t="shared" si="10"/>
        <v>12085.527986054994</v>
      </c>
      <c r="P33" s="4">
        <f>IF(P3="",$H$1,0)</f>
        <v>0</v>
      </c>
      <c r="Q33" s="4">
        <f t="shared" si="2"/>
        <v>10586.922515784176</v>
      </c>
      <c r="R33" s="4">
        <f t="shared" si="8"/>
        <v>3600</v>
      </c>
      <c r="S33" s="2"/>
      <c r="T33" s="4" t="str">
        <f>IF(P3="","o","")</f>
        <v/>
      </c>
      <c r="U33" s="4">
        <v>9955.4908779101879</v>
      </c>
      <c r="V33" s="2"/>
      <c r="W33" s="2"/>
      <c r="Y33" s="5"/>
      <c r="Z33" s="5"/>
      <c r="AA33" s="5"/>
      <c r="AB33" s="5"/>
    </row>
    <row r="34" spans="1:28" x14ac:dyDescent="0.15">
      <c r="A34" s="2">
        <f t="shared" si="3"/>
        <v>2019</v>
      </c>
      <c r="B34" s="3">
        <v>0.28599999999999998</v>
      </c>
      <c r="D34" s="4">
        <f t="shared" si="9"/>
        <v>8476.2589451990407</v>
      </c>
      <c r="E34" s="4">
        <f t="shared" si="12"/>
        <v>0</v>
      </c>
      <c r="F34" s="4">
        <f t="shared" si="4"/>
        <v>10900.469003525966</v>
      </c>
      <c r="G34" s="4">
        <f t="shared" si="5"/>
        <v>2400</v>
      </c>
      <c r="H34" s="4" t="str">
        <f t="shared" si="13"/>
        <v/>
      </c>
      <c r="I34" s="4">
        <v>5744.2204501463793</v>
      </c>
      <c r="J34" s="5"/>
      <c r="K34" s="5"/>
      <c r="L34" s="2">
        <f t="shared" si="6"/>
        <v>2019</v>
      </c>
      <c r="M34" s="3">
        <f t="shared" si="7"/>
        <v>0.28599999999999998</v>
      </c>
      <c r="O34" s="4">
        <f t="shared" si="10"/>
        <v>10586.922515784176</v>
      </c>
      <c r="P34" s="4">
        <f t="shared" ref="P34:P37" si="15">IF(P4="",$H$1,0)</f>
        <v>0</v>
      </c>
      <c r="Q34" s="4">
        <f t="shared" si="2"/>
        <v>13614.78235529845</v>
      </c>
      <c r="R34" s="4">
        <f t="shared" si="8"/>
        <v>3600</v>
      </c>
      <c r="S34" s="2"/>
      <c r="T34" s="4" t="str">
        <f t="shared" ref="T34:T37" si="16">IF(P4="","o","")</f>
        <v/>
      </c>
      <c r="U34" s="4">
        <v>12208.540214812203</v>
      </c>
      <c r="V34" s="2"/>
      <c r="W34" s="2"/>
      <c r="Y34" s="5"/>
      <c r="Z34" s="5"/>
      <c r="AA34" s="5"/>
      <c r="AB34" s="5"/>
    </row>
    <row r="35" spans="1:28" x14ac:dyDescent="0.15">
      <c r="A35" s="2">
        <f t="shared" si="3"/>
        <v>2020</v>
      </c>
      <c r="B35" s="3">
        <v>0.11199999999999999</v>
      </c>
      <c r="D35" s="4">
        <f t="shared" si="9"/>
        <v>10900.469003525966</v>
      </c>
      <c r="E35" s="4">
        <f t="shared" si="12"/>
        <v>0</v>
      </c>
      <c r="F35" s="4">
        <f t="shared" si="4"/>
        <v>12121.321531920876</v>
      </c>
      <c r="G35" s="4">
        <f t="shared" si="5"/>
        <v>2400</v>
      </c>
      <c r="H35" s="4" t="str">
        <f t="shared" si="13"/>
        <v/>
      </c>
      <c r="I35" s="4">
        <v>6124.7699708565333</v>
      </c>
      <c r="J35" s="5"/>
      <c r="K35" s="5"/>
      <c r="L35" s="2">
        <f t="shared" si="6"/>
        <v>2020</v>
      </c>
      <c r="M35" s="3">
        <f t="shared" si="7"/>
        <v>0.11199999999999999</v>
      </c>
      <c r="O35" s="4">
        <f t="shared" si="10"/>
        <v>13614.78235529845</v>
      </c>
      <c r="P35" s="4">
        <f t="shared" si="15"/>
        <v>0</v>
      </c>
      <c r="Q35" s="4">
        <f t="shared" si="2"/>
        <v>15139.637979091878</v>
      </c>
      <c r="R35" s="4">
        <f t="shared" si="8"/>
        <v>3600</v>
      </c>
      <c r="S35" s="2"/>
      <c r="T35" s="4" t="str">
        <f t="shared" si="16"/>
        <v/>
      </c>
      <c r="U35" s="4">
        <v>12689.288591813513</v>
      </c>
      <c r="V35" s="2"/>
      <c r="W35" s="2"/>
      <c r="Y35" s="5"/>
      <c r="Z35" s="5"/>
      <c r="AA35" s="5"/>
      <c r="AB35" s="5"/>
    </row>
    <row r="36" spans="1:28" x14ac:dyDescent="0.15">
      <c r="A36" s="2">
        <v>2021</v>
      </c>
      <c r="B36" s="3">
        <v>0.31900000000000001</v>
      </c>
      <c r="D36" s="4">
        <f t="shared" si="9"/>
        <v>12121.321531920876</v>
      </c>
      <c r="E36" s="4">
        <f t="shared" si="12"/>
        <v>0</v>
      </c>
      <c r="F36" s="4">
        <f t="shared" si="4"/>
        <v>15988.023100603634</v>
      </c>
      <c r="G36" s="4">
        <f t="shared" si="5"/>
        <v>2400</v>
      </c>
      <c r="H36" s="4" t="str">
        <f t="shared" si="13"/>
        <v/>
      </c>
      <c r="I36" s="4">
        <v>7676.9627270530182</v>
      </c>
      <c r="J36" s="5"/>
      <c r="K36" s="5"/>
      <c r="L36" s="2">
        <f t="shared" si="6"/>
        <v>2021</v>
      </c>
      <c r="M36" s="3">
        <f t="shared" si="7"/>
        <v>0.31900000000000001</v>
      </c>
      <c r="O36" s="4">
        <f t="shared" si="10"/>
        <v>15139.637979091878</v>
      </c>
      <c r="P36" s="4">
        <f t="shared" si="15"/>
        <v>0</v>
      </c>
      <c r="Q36" s="4">
        <f t="shared" si="2"/>
        <v>19969.182494422188</v>
      </c>
      <c r="R36" s="4">
        <f t="shared" si="8"/>
        <v>3600</v>
      </c>
      <c r="S36" s="2"/>
      <c r="T36" s="4" t="str">
        <f t="shared" si="16"/>
        <v/>
      </c>
      <c r="U36" s="4">
        <v>15652.34758763918</v>
      </c>
      <c r="V36" s="2"/>
      <c r="W36" s="2"/>
      <c r="Y36" s="5"/>
      <c r="Z36" s="5"/>
      <c r="AA36" s="5"/>
      <c r="AB36" s="5"/>
    </row>
    <row r="37" spans="1:28" x14ac:dyDescent="0.15">
      <c r="A37" s="2">
        <v>2022</v>
      </c>
      <c r="B37" s="3">
        <v>-6.0999999999999999E-2</v>
      </c>
      <c r="D37" s="4">
        <f t="shared" si="9"/>
        <v>15988.023100603634</v>
      </c>
      <c r="E37" s="4">
        <f t="shared" si="12"/>
        <v>0</v>
      </c>
      <c r="F37" s="4">
        <f t="shared" si="4"/>
        <v>15012.753691466813</v>
      </c>
      <c r="G37" s="4">
        <f t="shared" si="5"/>
        <v>2400</v>
      </c>
      <c r="H37" s="4" t="str">
        <f t="shared" si="13"/>
        <v/>
      </c>
      <c r="I37" s="4">
        <v>6632.9425407996068</v>
      </c>
      <c r="J37" s="5"/>
      <c r="K37" s="5"/>
      <c r="L37" s="2">
        <f t="shared" si="6"/>
        <v>2022</v>
      </c>
      <c r="M37" s="3">
        <f t="shared" si="7"/>
        <v>-6.0999999999999999E-2</v>
      </c>
      <c r="O37" s="4">
        <f t="shared" si="10"/>
        <v>19969.182494422188</v>
      </c>
      <c r="P37" s="4">
        <f t="shared" si="15"/>
        <v>0</v>
      </c>
      <c r="Q37" s="4">
        <f t="shared" si="2"/>
        <v>18751.062362262437</v>
      </c>
      <c r="R37" s="4">
        <f t="shared" si="8"/>
        <v>3600</v>
      </c>
      <c r="S37" s="2"/>
      <c r="T37" s="4" t="str">
        <f t="shared" si="16"/>
        <v/>
      </c>
      <c r="U37" s="4">
        <v>13636.625577903724</v>
      </c>
      <c r="V37" s="2"/>
      <c r="W37" s="2"/>
      <c r="Y37" s="5"/>
      <c r="Z37" s="5"/>
      <c r="AA37" s="5"/>
      <c r="AB37" s="5"/>
    </row>
    <row r="38" spans="1:28" x14ac:dyDescent="0.15">
      <c r="I38" s="4"/>
      <c r="U38" s="4"/>
    </row>
    <row r="39" spans="1:28" x14ac:dyDescent="0.15">
      <c r="A39" t="s">
        <v>7</v>
      </c>
      <c r="I39" s="4">
        <f>AVERAGE(I22:I37)</f>
        <v>4813.5694807985519</v>
      </c>
      <c r="J39" t="s">
        <v>8</v>
      </c>
      <c r="S39" s="2"/>
      <c r="T39" s="2"/>
      <c r="U39" s="4">
        <f>AVERAGE(U22:U37)</f>
        <v>12704.636806022301</v>
      </c>
      <c r="V39" t="s">
        <v>9</v>
      </c>
      <c r="W39" s="2"/>
      <c r="Y39" s="5"/>
      <c r="Z39" s="5"/>
      <c r="AA39" s="5"/>
      <c r="AB39" s="5"/>
    </row>
    <row r="40" spans="1:28" x14ac:dyDescent="0.15">
      <c r="A40" t="s">
        <v>10</v>
      </c>
      <c r="I40" s="4"/>
      <c r="S40" s="2"/>
      <c r="T40" s="2"/>
      <c r="U40" s="4"/>
      <c r="W40" s="2"/>
      <c r="Y40" s="5"/>
      <c r="Z40" s="5"/>
      <c r="AA40" s="5"/>
      <c r="AB40" s="5"/>
    </row>
    <row r="41" spans="1:28" x14ac:dyDescent="0.15">
      <c r="I41" s="4">
        <f>MAX(I22:I37)</f>
        <v>7676.9627270530182</v>
      </c>
      <c r="J41" t="s">
        <v>11</v>
      </c>
      <c r="T41" s="1"/>
      <c r="U41" s="4">
        <f>MAX(U22:U37)</f>
        <v>15652.34758763918</v>
      </c>
      <c r="V41" t="s">
        <v>12</v>
      </c>
      <c r="W41" s="1"/>
    </row>
    <row r="42" spans="1:28" x14ac:dyDescent="0.15">
      <c r="I42" s="4">
        <f>MIN(I22:I37)</f>
        <v>2588.8157184987199</v>
      </c>
      <c r="J42" t="s">
        <v>13</v>
      </c>
      <c r="T42" s="1"/>
      <c r="U42" s="4">
        <f>MIN(U22:U37)</f>
        <v>9955.4908779101879</v>
      </c>
      <c r="V42" t="s">
        <v>14</v>
      </c>
      <c r="W42" s="1"/>
    </row>
    <row r="43" spans="1:28" x14ac:dyDescent="0.15">
      <c r="I43" s="4">
        <f>MEDIAN(I22:I37)</f>
        <v>4770.5739330191027</v>
      </c>
      <c r="J43" t="s">
        <v>15</v>
      </c>
      <c r="T43" s="1"/>
      <c r="U43" s="4">
        <f>MEDIAN(U22:U37)</f>
        <v>12448.914403312858</v>
      </c>
      <c r="V43" t="s">
        <v>16</v>
      </c>
      <c r="W43" s="1"/>
    </row>
    <row r="44" spans="1:28" x14ac:dyDescent="0.15">
      <c r="I44" s="3"/>
      <c r="J44" s="3"/>
      <c r="K44" s="3"/>
      <c r="T44" s="1"/>
      <c r="U44" s="3"/>
      <c r="W44" s="1"/>
    </row>
    <row r="45" spans="1:28" x14ac:dyDescent="0.15">
      <c r="I45" s="4">
        <f>I39-($H$1*20)</f>
        <v>2413.5694807985519</v>
      </c>
      <c r="J45" s="3" t="s">
        <v>17</v>
      </c>
      <c r="K45" s="3"/>
      <c r="T45" s="1"/>
      <c r="U45" s="4">
        <f>U39-($H$1*30)</f>
        <v>9104.6368060223012</v>
      </c>
      <c r="V45" s="3" t="s">
        <v>18</v>
      </c>
      <c r="W45" s="1"/>
    </row>
    <row r="46" spans="1:28" x14ac:dyDescent="0.15">
      <c r="I46" s="4">
        <f>I41-($H$1*20)</f>
        <v>5276.9627270530182</v>
      </c>
      <c r="J46" t="s">
        <v>19</v>
      </c>
      <c r="U46" s="4">
        <f>U41-($H$1*30)</f>
        <v>12052.34758763918</v>
      </c>
      <c r="V46" t="s">
        <v>19</v>
      </c>
    </row>
    <row r="47" spans="1:28" x14ac:dyDescent="0.15">
      <c r="I47" s="4">
        <f>I42-($H$1*20)</f>
        <v>188.81571849871989</v>
      </c>
      <c r="J47" t="s">
        <v>20</v>
      </c>
      <c r="U47" s="4">
        <f>U42-($H$1*30)</f>
        <v>6355.4908779101879</v>
      </c>
      <c r="V47" t="s">
        <v>20</v>
      </c>
    </row>
    <row r="48" spans="1:28" x14ac:dyDescent="0.15">
      <c r="I48" s="4">
        <f>I43-($H$1*20)</f>
        <v>2370.5739330191027</v>
      </c>
      <c r="J48" t="s">
        <v>21</v>
      </c>
      <c r="U48" s="4">
        <f>U43-($H$1*30)</f>
        <v>8848.9144033128578</v>
      </c>
      <c r="V48" t="s">
        <v>21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/>
  </sheetViews>
  <sheetFormatPr defaultRowHeight="13.5" x14ac:dyDescent="0.15"/>
  <cols>
    <col min="3" max="3" width="2" customWidth="1"/>
    <col min="4" max="5" width="10" customWidth="1"/>
    <col min="9" max="11" width="9" customWidth="1"/>
    <col min="14" max="14" width="2" customWidth="1"/>
    <col min="15" max="16" width="10" customWidth="1"/>
  </cols>
  <sheetData>
    <row r="1" spans="1:18" x14ac:dyDescent="0.15">
      <c r="A1" t="s">
        <v>27</v>
      </c>
      <c r="H1">
        <v>120</v>
      </c>
      <c r="I1" t="s">
        <v>3</v>
      </c>
      <c r="L1" s="1"/>
    </row>
    <row r="2" spans="1:18" x14ac:dyDescent="0.15">
      <c r="A2" t="s">
        <v>24</v>
      </c>
      <c r="D2" t="s">
        <v>0</v>
      </c>
      <c r="E2" t="s">
        <v>28</v>
      </c>
      <c r="F2" t="s">
        <v>1</v>
      </c>
      <c r="G2" t="s">
        <v>2</v>
      </c>
      <c r="L2" t="s">
        <v>25</v>
      </c>
      <c r="O2" t="s">
        <v>0</v>
      </c>
      <c r="P2" t="s">
        <v>28</v>
      </c>
      <c r="Q2" t="s">
        <v>1</v>
      </c>
      <c r="R2" t="s">
        <v>23</v>
      </c>
    </row>
    <row r="3" spans="1:18" x14ac:dyDescent="0.15">
      <c r="A3" s="2">
        <v>1988</v>
      </c>
      <c r="B3" s="3">
        <v>0.20699999999999999</v>
      </c>
      <c r="D3" s="4">
        <v>0</v>
      </c>
      <c r="E3" s="4">
        <f t="shared" ref="E3:E17" si="0">$H$1</f>
        <v>120</v>
      </c>
      <c r="F3" s="4">
        <f>D3*(1+B3)+E3</f>
        <v>120</v>
      </c>
      <c r="G3" s="4">
        <f>E3</f>
        <v>120</v>
      </c>
      <c r="I3" s="4"/>
      <c r="J3" s="4"/>
      <c r="K3" s="4"/>
      <c r="L3" s="2">
        <f>A3</f>
        <v>1988</v>
      </c>
      <c r="M3" s="3">
        <f>B3</f>
        <v>0.20699999999999999</v>
      </c>
      <c r="O3" s="4">
        <v>0</v>
      </c>
      <c r="P3" s="4">
        <f t="shared" ref="P3:P7" si="1">$H$1</f>
        <v>120</v>
      </c>
      <c r="Q3" s="4">
        <f t="shared" ref="Q3:Q37" si="2">O3*(1+M3)+P3</f>
        <v>120</v>
      </c>
      <c r="R3" s="4">
        <f>P3</f>
        <v>120</v>
      </c>
    </row>
    <row r="4" spans="1:18" x14ac:dyDescent="0.15">
      <c r="A4" s="2">
        <f t="shared" ref="A4:A35" si="3">A3+1</f>
        <v>1989</v>
      </c>
      <c r="B4" s="3">
        <v>0.51200000000000001</v>
      </c>
      <c r="D4" s="4">
        <f>F3</f>
        <v>120</v>
      </c>
      <c r="E4" s="4">
        <f t="shared" si="0"/>
        <v>120</v>
      </c>
      <c r="F4" s="4">
        <f t="shared" ref="F4:F37" si="4">D4*(1+B4)+E4</f>
        <v>301.44</v>
      </c>
      <c r="G4" s="4">
        <f t="shared" ref="G4:G37" si="5">E4+G3</f>
        <v>240</v>
      </c>
      <c r="I4" s="4"/>
      <c r="J4" s="4"/>
      <c r="K4" s="4"/>
      <c r="L4" s="2">
        <f t="shared" ref="L4:M37" si="6">A4</f>
        <v>1989</v>
      </c>
      <c r="M4" s="3">
        <f t="shared" si="6"/>
        <v>0.51200000000000001</v>
      </c>
      <c r="O4" s="4">
        <f>Q3</f>
        <v>120</v>
      </c>
      <c r="P4" s="4">
        <f t="shared" si="1"/>
        <v>120</v>
      </c>
      <c r="Q4" s="4">
        <f t="shared" si="2"/>
        <v>301.44</v>
      </c>
      <c r="R4" s="4">
        <f t="shared" ref="R4:R37" si="7">P4+R3</f>
        <v>240</v>
      </c>
    </row>
    <row r="5" spans="1:18" x14ac:dyDescent="0.15">
      <c r="A5" s="2">
        <f t="shared" si="3"/>
        <v>1990</v>
      </c>
      <c r="B5" s="3">
        <v>-8.5000000000000006E-2</v>
      </c>
      <c r="D5" s="4">
        <f t="shared" ref="D5:D37" si="8">F4</f>
        <v>301.44</v>
      </c>
      <c r="E5" s="4">
        <f t="shared" si="0"/>
        <v>120</v>
      </c>
      <c r="F5" s="4">
        <f t="shared" si="4"/>
        <v>395.81760000000003</v>
      </c>
      <c r="G5" s="4">
        <f t="shared" si="5"/>
        <v>360</v>
      </c>
      <c r="I5" s="4"/>
      <c r="J5" s="4"/>
      <c r="K5" s="4"/>
      <c r="L5" s="2">
        <f t="shared" si="6"/>
        <v>1990</v>
      </c>
      <c r="M5" s="3">
        <f t="shared" si="6"/>
        <v>-8.5000000000000006E-2</v>
      </c>
      <c r="O5" s="4">
        <f t="shared" ref="O5:O37" si="9">Q4</f>
        <v>301.44</v>
      </c>
      <c r="P5" s="4">
        <f t="shared" si="1"/>
        <v>120</v>
      </c>
      <c r="Q5" s="4">
        <f t="shared" si="2"/>
        <v>395.81760000000003</v>
      </c>
      <c r="R5" s="4">
        <f t="shared" si="7"/>
        <v>360</v>
      </c>
    </row>
    <row r="6" spans="1:18" x14ac:dyDescent="0.15">
      <c r="A6" s="2">
        <f t="shared" si="3"/>
        <v>1991</v>
      </c>
      <c r="B6" s="3">
        <v>0.2</v>
      </c>
      <c r="D6" s="4">
        <f t="shared" si="8"/>
        <v>395.81760000000003</v>
      </c>
      <c r="E6" s="4">
        <f t="shared" si="0"/>
        <v>120</v>
      </c>
      <c r="F6" s="4">
        <f t="shared" si="4"/>
        <v>594.98112000000003</v>
      </c>
      <c r="G6" s="4">
        <f t="shared" si="5"/>
        <v>480</v>
      </c>
      <c r="I6" s="4"/>
      <c r="J6" s="4"/>
      <c r="K6" s="4"/>
      <c r="L6" s="2">
        <f t="shared" si="6"/>
        <v>1991</v>
      </c>
      <c r="M6" s="3">
        <f t="shared" si="6"/>
        <v>0.2</v>
      </c>
      <c r="O6" s="4">
        <f t="shared" si="9"/>
        <v>395.81760000000003</v>
      </c>
      <c r="P6" s="4">
        <f t="shared" si="1"/>
        <v>120</v>
      </c>
      <c r="Q6" s="4">
        <f t="shared" si="2"/>
        <v>594.98112000000003</v>
      </c>
      <c r="R6" s="4">
        <f t="shared" si="7"/>
        <v>480</v>
      </c>
    </row>
    <row r="7" spans="1:18" x14ac:dyDescent="0.15">
      <c r="A7" s="2">
        <f t="shared" si="3"/>
        <v>1992</v>
      </c>
      <c r="B7" s="3">
        <v>7.6999999999999999E-2</v>
      </c>
      <c r="D7" s="4">
        <f t="shared" si="8"/>
        <v>594.98112000000003</v>
      </c>
      <c r="E7" s="4">
        <f t="shared" si="0"/>
        <v>120</v>
      </c>
      <c r="F7" s="4">
        <f t="shared" si="4"/>
        <v>760.79466623999997</v>
      </c>
      <c r="G7" s="4">
        <f t="shared" si="5"/>
        <v>600</v>
      </c>
      <c r="I7" s="4"/>
      <c r="J7" s="4"/>
      <c r="K7" s="4"/>
      <c r="L7" s="2">
        <f t="shared" si="6"/>
        <v>1992</v>
      </c>
      <c r="M7" s="3">
        <f t="shared" si="6"/>
        <v>7.6999999999999999E-2</v>
      </c>
      <c r="O7" s="4">
        <f t="shared" si="9"/>
        <v>594.98112000000003</v>
      </c>
      <c r="P7" s="4">
        <f t="shared" si="1"/>
        <v>120</v>
      </c>
      <c r="Q7" s="4">
        <f t="shared" si="2"/>
        <v>760.79466623999997</v>
      </c>
      <c r="R7" s="4">
        <f t="shared" si="7"/>
        <v>600</v>
      </c>
    </row>
    <row r="8" spans="1:18" x14ac:dyDescent="0.15">
      <c r="A8" s="2">
        <f t="shared" si="3"/>
        <v>1993</v>
      </c>
      <c r="B8" s="3">
        <v>-1.7000000000000001E-2</v>
      </c>
      <c r="D8" s="4">
        <f t="shared" si="8"/>
        <v>760.79466623999997</v>
      </c>
      <c r="E8" s="4">
        <f t="shared" si="0"/>
        <v>120</v>
      </c>
      <c r="F8" s="4">
        <f t="shared" si="4"/>
        <v>867.86115691392001</v>
      </c>
      <c r="G8" s="4">
        <f t="shared" si="5"/>
        <v>720</v>
      </c>
      <c r="I8" s="4"/>
      <c r="J8" s="4"/>
      <c r="K8" s="4"/>
      <c r="L8" s="2">
        <f t="shared" si="6"/>
        <v>1993</v>
      </c>
      <c r="M8" s="3">
        <f t="shared" si="6"/>
        <v>-1.7000000000000001E-2</v>
      </c>
      <c r="O8" s="4">
        <f t="shared" si="9"/>
        <v>760.79466623999997</v>
      </c>
      <c r="P8" s="4">
        <f t="shared" ref="P8:P22" si="10">$H$1</f>
        <v>120</v>
      </c>
      <c r="Q8" s="4">
        <f t="shared" si="2"/>
        <v>867.86115691392001</v>
      </c>
      <c r="R8" s="4">
        <f t="shared" si="7"/>
        <v>720</v>
      </c>
    </row>
    <row r="9" spans="1:18" x14ac:dyDescent="0.15">
      <c r="A9" s="2">
        <f t="shared" si="3"/>
        <v>1994</v>
      </c>
      <c r="B9" s="3">
        <v>-9.6000000000000002E-2</v>
      </c>
      <c r="D9" s="4">
        <f t="shared" si="8"/>
        <v>867.86115691392001</v>
      </c>
      <c r="E9" s="4">
        <f t="shared" si="0"/>
        <v>120</v>
      </c>
      <c r="F9" s="4">
        <f t="shared" si="4"/>
        <v>904.54648585018367</v>
      </c>
      <c r="G9" s="4">
        <f t="shared" si="5"/>
        <v>840</v>
      </c>
      <c r="I9" s="4"/>
      <c r="J9" s="4"/>
      <c r="K9" s="4"/>
      <c r="L9" s="2">
        <f t="shared" si="6"/>
        <v>1994</v>
      </c>
      <c r="M9" s="3">
        <f t="shared" si="6"/>
        <v>-9.6000000000000002E-2</v>
      </c>
      <c r="O9" s="4">
        <f t="shared" si="9"/>
        <v>867.86115691392001</v>
      </c>
      <c r="P9" s="4">
        <f t="shared" si="10"/>
        <v>120</v>
      </c>
      <c r="Q9" s="4">
        <f t="shared" si="2"/>
        <v>904.54648585018367</v>
      </c>
      <c r="R9" s="4">
        <f t="shared" si="7"/>
        <v>840</v>
      </c>
    </row>
    <row r="10" spans="1:18" x14ac:dyDescent="0.15">
      <c r="A10" s="2">
        <f t="shared" si="3"/>
        <v>1995</v>
      </c>
      <c r="B10" s="3">
        <v>0.42699999999999999</v>
      </c>
      <c r="D10" s="4">
        <f t="shared" si="8"/>
        <v>904.54648585018367</v>
      </c>
      <c r="E10" s="4">
        <f t="shared" si="0"/>
        <v>120</v>
      </c>
      <c r="F10" s="4">
        <f t="shared" si="4"/>
        <v>1410.7878353082122</v>
      </c>
      <c r="G10" s="4">
        <f t="shared" si="5"/>
        <v>960</v>
      </c>
      <c r="I10" s="4"/>
      <c r="J10" s="4"/>
      <c r="K10" s="4"/>
      <c r="L10" s="2">
        <f t="shared" si="6"/>
        <v>1995</v>
      </c>
      <c r="M10" s="3">
        <f t="shared" si="6"/>
        <v>0.42699999999999999</v>
      </c>
      <c r="O10" s="4">
        <f t="shared" si="9"/>
        <v>904.54648585018367</v>
      </c>
      <c r="P10" s="4">
        <f t="shared" si="10"/>
        <v>120</v>
      </c>
      <c r="Q10" s="4">
        <f t="shared" si="2"/>
        <v>1410.7878353082122</v>
      </c>
      <c r="R10" s="4">
        <f t="shared" si="7"/>
        <v>960</v>
      </c>
    </row>
    <row r="11" spans="1:18" x14ac:dyDescent="0.15">
      <c r="A11" s="2">
        <f t="shared" si="3"/>
        <v>1996</v>
      </c>
      <c r="B11" s="3">
        <v>0.379</v>
      </c>
      <c r="D11" s="4">
        <f t="shared" si="8"/>
        <v>1410.7878353082122</v>
      </c>
      <c r="E11" s="4">
        <f t="shared" si="0"/>
        <v>120</v>
      </c>
      <c r="F11" s="4">
        <f t="shared" si="4"/>
        <v>2065.4764248900246</v>
      </c>
      <c r="G11" s="4">
        <f t="shared" si="5"/>
        <v>1080</v>
      </c>
      <c r="I11" s="4"/>
      <c r="J11" s="4"/>
      <c r="K11" s="4"/>
      <c r="L11" s="2">
        <f t="shared" si="6"/>
        <v>1996</v>
      </c>
      <c r="M11" s="3">
        <f t="shared" si="6"/>
        <v>0.379</v>
      </c>
      <c r="O11" s="4">
        <f t="shared" si="9"/>
        <v>1410.7878353082122</v>
      </c>
      <c r="P11" s="4">
        <f t="shared" si="10"/>
        <v>120</v>
      </c>
      <c r="Q11" s="4">
        <f t="shared" si="2"/>
        <v>2065.4764248900246</v>
      </c>
      <c r="R11" s="4">
        <f t="shared" si="7"/>
        <v>1080</v>
      </c>
    </row>
    <row r="12" spans="1:18" x14ac:dyDescent="0.15">
      <c r="A12" s="2">
        <f t="shared" si="3"/>
        <v>1997</v>
      </c>
      <c r="B12" s="3">
        <v>0.503</v>
      </c>
      <c r="D12" s="4">
        <f t="shared" si="8"/>
        <v>2065.4764248900246</v>
      </c>
      <c r="E12" s="4">
        <f t="shared" si="0"/>
        <v>120</v>
      </c>
      <c r="F12" s="4">
        <f t="shared" si="4"/>
        <v>3224.4110666097072</v>
      </c>
      <c r="G12" s="4">
        <f t="shared" si="5"/>
        <v>1200</v>
      </c>
      <c r="I12" s="4"/>
      <c r="J12" s="5"/>
      <c r="K12" s="5"/>
      <c r="L12" s="2">
        <f t="shared" si="6"/>
        <v>1997</v>
      </c>
      <c r="M12" s="3">
        <f t="shared" si="6"/>
        <v>0.503</v>
      </c>
      <c r="O12" s="4">
        <f t="shared" si="9"/>
        <v>2065.4764248900246</v>
      </c>
      <c r="P12" s="4">
        <f t="shared" si="10"/>
        <v>120</v>
      </c>
      <c r="Q12" s="4">
        <f t="shared" si="2"/>
        <v>3224.4110666097072</v>
      </c>
      <c r="R12" s="4">
        <f t="shared" si="7"/>
        <v>1200</v>
      </c>
    </row>
    <row r="13" spans="1:18" x14ac:dyDescent="0.15">
      <c r="A13" s="2">
        <f t="shared" si="3"/>
        <v>1998</v>
      </c>
      <c r="B13" s="3">
        <v>0.11700000000000001</v>
      </c>
      <c r="D13" s="4">
        <f t="shared" si="8"/>
        <v>3224.4110666097072</v>
      </c>
      <c r="E13" s="4">
        <f t="shared" si="0"/>
        <v>120</v>
      </c>
      <c r="F13" s="4">
        <f t="shared" si="4"/>
        <v>3721.6671614030429</v>
      </c>
      <c r="G13" s="4">
        <f t="shared" si="5"/>
        <v>1320</v>
      </c>
      <c r="I13" s="4"/>
      <c r="J13" s="5"/>
      <c r="K13" s="5"/>
      <c r="L13" s="2">
        <f t="shared" si="6"/>
        <v>1998</v>
      </c>
      <c r="M13" s="3">
        <f t="shared" si="6"/>
        <v>0.11700000000000001</v>
      </c>
      <c r="O13" s="4">
        <f t="shared" si="9"/>
        <v>3224.4110666097072</v>
      </c>
      <c r="P13" s="4">
        <f t="shared" si="10"/>
        <v>120</v>
      </c>
      <c r="Q13" s="4">
        <f t="shared" si="2"/>
        <v>3721.6671614030429</v>
      </c>
      <c r="R13" s="4">
        <f t="shared" si="7"/>
        <v>1320</v>
      </c>
    </row>
    <row r="14" spans="1:18" x14ac:dyDescent="0.15">
      <c r="A14" s="2">
        <f t="shared" si="3"/>
        <v>1999</v>
      </c>
      <c r="B14" s="3">
        <v>0.09</v>
      </c>
      <c r="D14" s="4">
        <f t="shared" si="8"/>
        <v>3721.6671614030429</v>
      </c>
      <c r="E14" s="4">
        <f t="shared" si="0"/>
        <v>120</v>
      </c>
      <c r="F14" s="4">
        <f t="shared" si="4"/>
        <v>4176.6172059293167</v>
      </c>
      <c r="G14" s="4">
        <f t="shared" si="5"/>
        <v>1440</v>
      </c>
      <c r="I14" s="4"/>
      <c r="J14" s="5"/>
      <c r="K14" s="5"/>
      <c r="L14" s="2">
        <f t="shared" si="6"/>
        <v>1999</v>
      </c>
      <c r="M14" s="3">
        <f t="shared" si="6"/>
        <v>0.09</v>
      </c>
      <c r="O14" s="4">
        <f t="shared" si="9"/>
        <v>3721.6671614030429</v>
      </c>
      <c r="P14" s="4">
        <f t="shared" si="10"/>
        <v>120</v>
      </c>
      <c r="Q14" s="4">
        <f t="shared" si="2"/>
        <v>4176.6172059293167</v>
      </c>
      <c r="R14" s="4">
        <f t="shared" si="7"/>
        <v>1440</v>
      </c>
    </row>
    <row r="15" spans="1:18" x14ac:dyDescent="0.15">
      <c r="A15" s="2">
        <f t="shared" si="3"/>
        <v>2000</v>
      </c>
      <c r="B15" s="3">
        <v>1.7999999999999999E-2</v>
      </c>
      <c r="D15" s="4">
        <f t="shared" si="8"/>
        <v>4176.6172059293167</v>
      </c>
      <c r="E15" s="4">
        <f t="shared" si="0"/>
        <v>120</v>
      </c>
      <c r="F15" s="4">
        <f t="shared" si="4"/>
        <v>4371.7963156360447</v>
      </c>
      <c r="G15" s="4">
        <f t="shared" si="5"/>
        <v>1560</v>
      </c>
      <c r="I15" s="4"/>
      <c r="J15" s="5"/>
      <c r="K15" s="5"/>
      <c r="L15" s="2">
        <f t="shared" si="6"/>
        <v>2000</v>
      </c>
      <c r="M15" s="3">
        <f t="shared" si="6"/>
        <v>1.7999999999999999E-2</v>
      </c>
      <c r="O15" s="4">
        <f t="shared" si="9"/>
        <v>4176.6172059293167</v>
      </c>
      <c r="P15" s="4">
        <f t="shared" si="10"/>
        <v>120</v>
      </c>
      <c r="Q15" s="4">
        <f t="shared" si="2"/>
        <v>4371.7963156360447</v>
      </c>
      <c r="R15" s="4">
        <f t="shared" si="7"/>
        <v>1560</v>
      </c>
    </row>
    <row r="16" spans="1:18" x14ac:dyDescent="0.15">
      <c r="A16" s="2">
        <f t="shared" si="3"/>
        <v>2001</v>
      </c>
      <c r="B16" s="3">
        <v>1.4999999999999999E-2</v>
      </c>
      <c r="D16" s="4">
        <f t="shared" si="8"/>
        <v>4371.7963156360447</v>
      </c>
      <c r="E16" s="4">
        <f t="shared" si="0"/>
        <v>120</v>
      </c>
      <c r="F16" s="4">
        <f t="shared" si="4"/>
        <v>4557.3732603705848</v>
      </c>
      <c r="G16" s="4">
        <f t="shared" si="5"/>
        <v>1680</v>
      </c>
      <c r="I16" s="4"/>
      <c r="J16" s="5"/>
      <c r="K16" s="5"/>
      <c r="L16" s="2">
        <f t="shared" si="6"/>
        <v>2001</v>
      </c>
      <c r="M16" s="3">
        <f t="shared" si="6"/>
        <v>1.4999999999999999E-2</v>
      </c>
      <c r="O16" s="4">
        <f t="shared" si="9"/>
        <v>4371.7963156360447</v>
      </c>
      <c r="P16" s="4">
        <f t="shared" si="10"/>
        <v>120</v>
      </c>
      <c r="Q16" s="4">
        <f t="shared" si="2"/>
        <v>4557.3732603705848</v>
      </c>
      <c r="R16" s="4">
        <f t="shared" si="7"/>
        <v>1680</v>
      </c>
    </row>
    <row r="17" spans="1:28" x14ac:dyDescent="0.15">
      <c r="A17" s="2">
        <f t="shared" si="3"/>
        <v>2002</v>
      </c>
      <c r="B17" s="3">
        <v>-0.29699999999999999</v>
      </c>
      <c r="D17" s="4">
        <f t="shared" si="8"/>
        <v>4557.3732603705848</v>
      </c>
      <c r="E17" s="4">
        <f t="shared" si="0"/>
        <v>120</v>
      </c>
      <c r="F17" s="4">
        <f t="shared" si="4"/>
        <v>3323.8334020405214</v>
      </c>
      <c r="G17" s="4">
        <f t="shared" si="5"/>
        <v>1800</v>
      </c>
      <c r="I17" s="4"/>
      <c r="J17" s="5"/>
      <c r="K17" s="5"/>
      <c r="L17" s="2">
        <f t="shared" si="6"/>
        <v>2002</v>
      </c>
      <c r="M17" s="3">
        <f t="shared" si="6"/>
        <v>-0.29699999999999999</v>
      </c>
      <c r="O17" s="4">
        <f t="shared" si="9"/>
        <v>4557.3732603705848</v>
      </c>
      <c r="P17" s="4">
        <f t="shared" si="10"/>
        <v>120</v>
      </c>
      <c r="Q17" s="4">
        <f t="shared" si="2"/>
        <v>3323.8334020405214</v>
      </c>
      <c r="R17" s="4">
        <f t="shared" si="7"/>
        <v>1800</v>
      </c>
    </row>
    <row r="18" spans="1:28" x14ac:dyDescent="0.15">
      <c r="A18" s="2">
        <f t="shared" si="3"/>
        <v>2003</v>
      </c>
      <c r="B18" s="3">
        <v>0.16400000000000001</v>
      </c>
      <c r="D18" s="4">
        <f t="shared" si="8"/>
        <v>3323.8334020405214</v>
      </c>
      <c r="E18" s="4">
        <f>$H$1</f>
        <v>120</v>
      </c>
      <c r="F18" s="4">
        <f t="shared" si="4"/>
        <v>3988.9420799751665</v>
      </c>
      <c r="G18" s="4">
        <f t="shared" si="5"/>
        <v>1920</v>
      </c>
      <c r="I18" s="4"/>
      <c r="J18" s="5"/>
      <c r="K18" s="5"/>
      <c r="L18" s="2">
        <f t="shared" si="6"/>
        <v>2003</v>
      </c>
      <c r="M18" s="3">
        <f t="shared" si="6"/>
        <v>0.16400000000000001</v>
      </c>
      <c r="O18" s="4">
        <f t="shared" si="9"/>
        <v>3323.8334020405214</v>
      </c>
      <c r="P18" s="4">
        <f t="shared" si="10"/>
        <v>120</v>
      </c>
      <c r="Q18" s="4">
        <f t="shared" si="2"/>
        <v>3988.9420799751665</v>
      </c>
      <c r="R18" s="4">
        <f t="shared" si="7"/>
        <v>1920</v>
      </c>
    </row>
    <row r="19" spans="1:28" x14ac:dyDescent="0.15">
      <c r="A19" s="2">
        <f t="shared" si="3"/>
        <v>2004</v>
      </c>
      <c r="B19" s="3">
        <v>5.8000000000000003E-2</v>
      </c>
      <c r="D19" s="4">
        <f t="shared" si="8"/>
        <v>3988.9420799751665</v>
      </c>
      <c r="E19" s="4">
        <f>$H$1</f>
        <v>120</v>
      </c>
      <c r="F19" s="4">
        <f t="shared" si="4"/>
        <v>4340.3007206137263</v>
      </c>
      <c r="G19" s="4">
        <f t="shared" si="5"/>
        <v>2040</v>
      </c>
      <c r="I19" s="4"/>
      <c r="J19" s="5"/>
      <c r="K19" s="5"/>
      <c r="L19" s="2">
        <f t="shared" si="6"/>
        <v>2004</v>
      </c>
      <c r="M19" s="3">
        <f t="shared" si="6"/>
        <v>5.8000000000000003E-2</v>
      </c>
      <c r="O19" s="4">
        <f t="shared" si="9"/>
        <v>3988.9420799751665</v>
      </c>
      <c r="P19" s="4">
        <f t="shared" si="10"/>
        <v>120</v>
      </c>
      <c r="Q19" s="4">
        <f t="shared" si="2"/>
        <v>4340.3007206137263</v>
      </c>
      <c r="R19" s="4">
        <f t="shared" si="7"/>
        <v>2040</v>
      </c>
    </row>
    <row r="20" spans="1:28" x14ac:dyDescent="0.15">
      <c r="A20" s="2">
        <f t="shared" si="3"/>
        <v>2005</v>
      </c>
      <c r="B20" s="3">
        <v>0.20799999999999999</v>
      </c>
      <c r="D20" s="4">
        <f t="shared" si="8"/>
        <v>4340.3007206137263</v>
      </c>
      <c r="E20" s="4">
        <f>$H$1</f>
        <v>120</v>
      </c>
      <c r="F20" s="4">
        <f t="shared" si="4"/>
        <v>5363.0832705013809</v>
      </c>
      <c r="G20" s="4">
        <f t="shared" si="5"/>
        <v>2160</v>
      </c>
      <c r="I20" s="5"/>
      <c r="J20" s="5"/>
      <c r="K20" s="5"/>
      <c r="L20" s="2">
        <f t="shared" si="6"/>
        <v>2005</v>
      </c>
      <c r="M20" s="3">
        <f t="shared" si="6"/>
        <v>0.20799999999999999</v>
      </c>
      <c r="O20" s="4">
        <f t="shared" si="9"/>
        <v>4340.3007206137263</v>
      </c>
      <c r="P20" s="4">
        <f t="shared" si="10"/>
        <v>120</v>
      </c>
      <c r="Q20" s="4">
        <f t="shared" si="2"/>
        <v>5363.0832705013809</v>
      </c>
      <c r="R20" s="4">
        <f t="shared" si="7"/>
        <v>2160</v>
      </c>
    </row>
    <row r="21" spans="1:28" x14ac:dyDescent="0.15">
      <c r="A21" s="2">
        <f t="shared" si="3"/>
        <v>2006</v>
      </c>
      <c r="B21" s="3">
        <v>0.16800000000000001</v>
      </c>
      <c r="D21" s="4">
        <f t="shared" si="8"/>
        <v>5363.0832705013809</v>
      </c>
      <c r="E21" s="4">
        <f>$H$1</f>
        <v>120</v>
      </c>
      <c r="F21" s="4">
        <f t="shared" si="4"/>
        <v>6384.0812599456121</v>
      </c>
      <c r="G21" s="4">
        <f t="shared" si="5"/>
        <v>2280</v>
      </c>
      <c r="I21" t="s">
        <v>4</v>
      </c>
      <c r="L21" s="2">
        <f t="shared" si="6"/>
        <v>2006</v>
      </c>
      <c r="M21" s="3">
        <f t="shared" si="6"/>
        <v>0.16800000000000001</v>
      </c>
      <c r="O21" s="4">
        <f t="shared" si="9"/>
        <v>5363.0832705013809</v>
      </c>
      <c r="P21" s="4">
        <f t="shared" si="10"/>
        <v>120</v>
      </c>
      <c r="Q21" s="4">
        <f t="shared" si="2"/>
        <v>6384.0812599456121</v>
      </c>
      <c r="R21" s="4">
        <f t="shared" si="7"/>
        <v>2280</v>
      </c>
      <c r="S21" s="4"/>
      <c r="T21" s="4"/>
      <c r="U21" s="4"/>
      <c r="V21" s="6"/>
      <c r="Y21" s="5"/>
      <c r="Z21" s="5"/>
      <c r="AA21" s="5"/>
      <c r="AB21" s="5"/>
    </row>
    <row r="22" spans="1:28" x14ac:dyDescent="0.15">
      <c r="A22" s="2">
        <f t="shared" si="3"/>
        <v>2007</v>
      </c>
      <c r="B22" s="3">
        <v>-1.2E-2</v>
      </c>
      <c r="D22" s="4">
        <f t="shared" si="8"/>
        <v>6384.0812599456121</v>
      </c>
      <c r="E22" s="4">
        <f>$H$1</f>
        <v>120</v>
      </c>
      <c r="F22" s="4">
        <f t="shared" si="4"/>
        <v>6427.4722848262645</v>
      </c>
      <c r="G22" s="4">
        <f t="shared" si="5"/>
        <v>2400</v>
      </c>
      <c r="H22" s="4" t="s">
        <v>6</v>
      </c>
      <c r="I22" s="4">
        <v>6427.4722848262645</v>
      </c>
      <c r="J22" s="5"/>
      <c r="K22" s="5"/>
      <c r="L22" s="2">
        <f t="shared" si="6"/>
        <v>2007</v>
      </c>
      <c r="M22" s="3">
        <f t="shared" si="6"/>
        <v>-1.2E-2</v>
      </c>
      <c r="O22" s="4">
        <f t="shared" si="9"/>
        <v>6384.0812599456121</v>
      </c>
      <c r="P22" s="4">
        <f t="shared" si="10"/>
        <v>120</v>
      </c>
      <c r="Q22" s="4">
        <f t="shared" si="2"/>
        <v>6427.4722848262645</v>
      </c>
      <c r="R22" s="4">
        <f t="shared" si="7"/>
        <v>2400</v>
      </c>
      <c r="S22" s="5"/>
      <c r="T22" s="2"/>
      <c r="U22" s="4"/>
      <c r="V22" s="6"/>
      <c r="Y22" s="5"/>
      <c r="Z22" s="5"/>
      <c r="AA22" s="5"/>
      <c r="AB22" s="5"/>
    </row>
    <row r="23" spans="1:28" x14ac:dyDescent="0.15">
      <c r="A23" s="2">
        <f t="shared" si="3"/>
        <v>2008</v>
      </c>
      <c r="B23" s="3">
        <v>-0.49</v>
      </c>
      <c r="D23" s="4">
        <f t="shared" si="8"/>
        <v>6427.4722848262645</v>
      </c>
      <c r="E23" s="4">
        <f t="shared" ref="E23:E37" si="11">IF(E3="",$H$1,0)</f>
        <v>0</v>
      </c>
      <c r="F23" s="4">
        <f t="shared" si="4"/>
        <v>3278.0108652613949</v>
      </c>
      <c r="G23" s="4">
        <f t="shared" si="5"/>
        <v>2400</v>
      </c>
      <c r="H23" s="4" t="str">
        <f t="shared" ref="H23:H37" si="12">IF(E3="","o","")</f>
        <v/>
      </c>
      <c r="I23" s="4">
        <v>2961.3496582605385</v>
      </c>
      <c r="J23" s="5"/>
      <c r="K23" s="5"/>
      <c r="L23" s="2">
        <f t="shared" si="6"/>
        <v>2008</v>
      </c>
      <c r="M23" s="3">
        <f t="shared" si="6"/>
        <v>-0.49</v>
      </c>
      <c r="O23" s="4">
        <f t="shared" si="9"/>
        <v>6427.4722848262645</v>
      </c>
      <c r="P23" s="4">
        <f t="shared" ref="P23:P32" si="13">$H$1</f>
        <v>120</v>
      </c>
      <c r="Q23" s="4">
        <f t="shared" si="2"/>
        <v>3398.0108652613949</v>
      </c>
      <c r="R23" s="4">
        <f t="shared" si="7"/>
        <v>2520</v>
      </c>
      <c r="S23" s="2"/>
      <c r="T23" s="2"/>
      <c r="U23" s="4"/>
      <c r="V23" s="6"/>
      <c r="W23" s="4"/>
      <c r="Y23" s="5"/>
      <c r="Z23" s="5"/>
      <c r="AA23" s="5"/>
      <c r="AB23" s="5"/>
    </row>
    <row r="24" spans="1:28" x14ac:dyDescent="0.15">
      <c r="A24" s="2">
        <f t="shared" si="3"/>
        <v>2009</v>
      </c>
      <c r="B24" s="3">
        <v>0.30399999999999999</v>
      </c>
      <c r="D24" s="4">
        <f t="shared" si="8"/>
        <v>3278.0108652613949</v>
      </c>
      <c r="E24" s="4">
        <f t="shared" si="11"/>
        <v>0</v>
      </c>
      <c r="F24" s="4">
        <f t="shared" si="4"/>
        <v>4274.5261683008594</v>
      </c>
      <c r="G24" s="4">
        <f t="shared" si="5"/>
        <v>2400</v>
      </c>
      <c r="H24" s="4" t="str">
        <f t="shared" si="12"/>
        <v/>
      </c>
      <c r="I24" s="4">
        <v>3605.0085430429608</v>
      </c>
      <c r="J24" s="5"/>
      <c r="K24" s="5"/>
      <c r="L24" s="2">
        <f t="shared" si="6"/>
        <v>2009</v>
      </c>
      <c r="M24" s="3">
        <f t="shared" si="6"/>
        <v>0.30399999999999999</v>
      </c>
      <c r="O24" s="4">
        <f t="shared" si="9"/>
        <v>3398.0108652613949</v>
      </c>
      <c r="P24" s="4">
        <f t="shared" si="13"/>
        <v>120</v>
      </c>
      <c r="Q24" s="4">
        <f t="shared" si="2"/>
        <v>4551.0061683008589</v>
      </c>
      <c r="R24" s="4">
        <f t="shared" si="7"/>
        <v>2640</v>
      </c>
      <c r="S24" s="2"/>
      <c r="T24" s="2"/>
      <c r="U24" s="4"/>
      <c r="V24" s="6"/>
      <c r="Y24" s="5"/>
      <c r="Z24" s="5"/>
      <c r="AA24" s="5"/>
      <c r="AB24" s="5"/>
    </row>
    <row r="25" spans="1:28" x14ac:dyDescent="0.15">
      <c r="A25" s="2">
        <f t="shared" si="3"/>
        <v>2010</v>
      </c>
      <c r="B25" s="3">
        <v>4.0000000000000001E-3</v>
      </c>
      <c r="D25" s="4">
        <f t="shared" si="8"/>
        <v>4274.5261683008594</v>
      </c>
      <c r="E25" s="4">
        <f t="shared" si="11"/>
        <v>0</v>
      </c>
      <c r="F25" s="4">
        <f t="shared" si="4"/>
        <v>4291.6242729740625</v>
      </c>
      <c r="G25" s="4">
        <f t="shared" si="5"/>
        <v>2400</v>
      </c>
      <c r="H25" s="4" t="str">
        <f t="shared" si="12"/>
        <v/>
      </c>
      <c r="I25" s="4">
        <v>3326.2069630357928</v>
      </c>
      <c r="J25" s="5"/>
      <c r="K25" s="5"/>
      <c r="L25" s="2">
        <f t="shared" si="6"/>
        <v>2010</v>
      </c>
      <c r="M25" s="3">
        <f t="shared" si="6"/>
        <v>4.0000000000000001E-3</v>
      </c>
      <c r="O25" s="4">
        <f t="shared" si="9"/>
        <v>4551.0061683008589</v>
      </c>
      <c r="P25" s="4">
        <f t="shared" si="13"/>
        <v>120</v>
      </c>
      <c r="Q25" s="4">
        <f t="shared" si="2"/>
        <v>4689.210192974062</v>
      </c>
      <c r="R25" s="4">
        <f t="shared" si="7"/>
        <v>2760</v>
      </c>
      <c r="S25" s="2"/>
      <c r="T25" s="2"/>
      <c r="U25" s="4"/>
      <c r="V25" s="6"/>
      <c r="Y25" s="5"/>
      <c r="Z25" s="5"/>
      <c r="AA25" s="5"/>
      <c r="AB25" s="5"/>
    </row>
    <row r="26" spans="1:28" x14ac:dyDescent="0.15">
      <c r="A26" s="2">
        <f t="shared" si="3"/>
        <v>2011</v>
      </c>
      <c r="B26" s="3">
        <v>-3.3000000000000002E-2</v>
      </c>
      <c r="D26" s="4">
        <f t="shared" si="8"/>
        <v>4291.6242729740625</v>
      </c>
      <c r="E26" s="4">
        <f t="shared" si="11"/>
        <v>0</v>
      </c>
      <c r="F26" s="4">
        <f t="shared" si="4"/>
        <v>4150.0006719659186</v>
      </c>
      <c r="G26" s="4">
        <f t="shared" si="5"/>
        <v>2400</v>
      </c>
      <c r="H26" s="4" t="str">
        <f t="shared" si="12"/>
        <v/>
      </c>
      <c r="I26" s="4">
        <v>3003.454382496092</v>
      </c>
      <c r="J26" s="5"/>
      <c r="K26" s="5"/>
      <c r="L26" s="2">
        <f t="shared" si="6"/>
        <v>2011</v>
      </c>
      <c r="M26" s="3">
        <f t="shared" si="6"/>
        <v>-3.3000000000000002E-2</v>
      </c>
      <c r="O26" s="4">
        <f t="shared" si="9"/>
        <v>4689.210192974062</v>
      </c>
      <c r="P26" s="4">
        <f t="shared" si="13"/>
        <v>120</v>
      </c>
      <c r="Q26" s="4">
        <f t="shared" si="2"/>
        <v>4654.4662566059178</v>
      </c>
      <c r="R26" s="4">
        <f t="shared" si="7"/>
        <v>2880</v>
      </c>
      <c r="S26" s="2"/>
      <c r="T26" s="2"/>
      <c r="U26" s="4"/>
      <c r="V26" s="6"/>
      <c r="Y26" s="5"/>
      <c r="Z26" s="5"/>
      <c r="AA26" s="5"/>
      <c r="AB26" s="5"/>
    </row>
    <row r="27" spans="1:28" x14ac:dyDescent="0.15">
      <c r="A27" s="2">
        <f t="shared" si="3"/>
        <v>2012</v>
      </c>
      <c r="B27" s="3">
        <v>0.308</v>
      </c>
      <c r="D27" s="4">
        <f t="shared" si="8"/>
        <v>4150.0006719659186</v>
      </c>
      <c r="E27" s="4">
        <f t="shared" si="11"/>
        <v>0</v>
      </c>
      <c r="F27" s="4">
        <f t="shared" si="4"/>
        <v>5428.2008789314214</v>
      </c>
      <c r="G27" s="4">
        <f t="shared" si="5"/>
        <v>2400</v>
      </c>
      <c r="H27" s="4" t="str">
        <f t="shared" si="12"/>
        <v/>
      </c>
      <c r="I27" s="4">
        <v>3644.1098104911021</v>
      </c>
      <c r="J27" s="5"/>
      <c r="K27" s="5"/>
      <c r="L27" s="2">
        <f t="shared" si="6"/>
        <v>2012</v>
      </c>
      <c r="M27" s="3">
        <f t="shared" si="6"/>
        <v>0.308</v>
      </c>
      <c r="O27" s="4">
        <f t="shared" si="9"/>
        <v>4654.4662566059178</v>
      </c>
      <c r="P27" s="4">
        <f t="shared" si="13"/>
        <v>120</v>
      </c>
      <c r="Q27" s="4">
        <f t="shared" si="2"/>
        <v>6208.0418636405411</v>
      </c>
      <c r="R27" s="4">
        <f t="shared" si="7"/>
        <v>3000</v>
      </c>
      <c r="S27" s="2"/>
      <c r="T27" s="2"/>
      <c r="U27" s="4"/>
      <c r="V27" s="6"/>
      <c r="Y27" s="5"/>
      <c r="Z27" s="5"/>
      <c r="AA27" s="5"/>
      <c r="AB27" s="5"/>
    </row>
    <row r="28" spans="1:28" x14ac:dyDescent="0.15">
      <c r="A28" s="2">
        <f t="shared" si="3"/>
        <v>2013</v>
      </c>
      <c r="B28" s="3">
        <v>0.60799999999999998</v>
      </c>
      <c r="D28" s="4">
        <f t="shared" si="8"/>
        <v>5428.2008789314214</v>
      </c>
      <c r="E28" s="4">
        <f t="shared" si="11"/>
        <v>0</v>
      </c>
      <c r="F28" s="4">
        <f t="shared" si="4"/>
        <v>8728.5470133217259</v>
      </c>
      <c r="G28" s="4">
        <f t="shared" si="5"/>
        <v>2400</v>
      </c>
      <c r="H28" s="4" t="str">
        <f t="shared" si="12"/>
        <v/>
      </c>
      <c r="I28" s="4">
        <v>5318.1935772263823</v>
      </c>
      <c r="J28" s="5"/>
      <c r="K28" s="5"/>
      <c r="L28" s="2">
        <f t="shared" si="6"/>
        <v>2013</v>
      </c>
      <c r="M28" s="3">
        <f t="shared" si="6"/>
        <v>0.60799999999999998</v>
      </c>
      <c r="O28" s="4">
        <f t="shared" si="9"/>
        <v>6208.0418636405411</v>
      </c>
      <c r="P28" s="4">
        <f t="shared" si="13"/>
        <v>120</v>
      </c>
      <c r="Q28" s="4">
        <f t="shared" si="2"/>
        <v>10102.53131673399</v>
      </c>
      <c r="R28" s="4">
        <f t="shared" si="7"/>
        <v>3120</v>
      </c>
      <c r="S28" s="2"/>
      <c r="T28" s="2"/>
      <c r="U28" s="4"/>
      <c r="V28" s="6"/>
      <c r="Y28" s="5"/>
      <c r="Z28" s="5"/>
      <c r="AA28" s="5"/>
      <c r="AB28" s="5"/>
    </row>
    <row r="29" spans="1:28" x14ac:dyDescent="0.15">
      <c r="A29" s="2">
        <f t="shared" si="3"/>
        <v>2014</v>
      </c>
      <c r="B29" s="3">
        <v>0.30299999999999999</v>
      </c>
      <c r="D29" s="4">
        <f t="shared" si="8"/>
        <v>8728.5470133217259</v>
      </c>
      <c r="E29" s="4">
        <f t="shared" si="11"/>
        <v>0</v>
      </c>
      <c r="F29" s="4">
        <f t="shared" si="4"/>
        <v>11373.296758358209</v>
      </c>
      <c r="G29" s="4">
        <f t="shared" si="5"/>
        <v>2400</v>
      </c>
      <c r="H29" s="4" t="str">
        <f t="shared" si="12"/>
        <v/>
      </c>
      <c r="I29" s="4">
        <v>6096.0884186808107</v>
      </c>
      <c r="J29" s="5"/>
      <c r="K29" s="5"/>
      <c r="L29" s="2">
        <f t="shared" si="6"/>
        <v>2014</v>
      </c>
      <c r="M29" s="3">
        <f t="shared" si="6"/>
        <v>0.30299999999999999</v>
      </c>
      <c r="O29" s="4">
        <f t="shared" si="9"/>
        <v>10102.53131673399</v>
      </c>
      <c r="P29" s="4">
        <f>$H$1</f>
        <v>120</v>
      </c>
      <c r="Q29" s="4">
        <f t="shared" si="2"/>
        <v>13283.598305704389</v>
      </c>
      <c r="R29" s="4">
        <f t="shared" si="7"/>
        <v>3240</v>
      </c>
      <c r="S29" s="2"/>
      <c r="T29" s="2"/>
      <c r="U29" s="4"/>
      <c r="V29" s="6"/>
      <c r="Y29" s="5"/>
      <c r="Z29" s="5"/>
      <c r="AA29" s="5"/>
      <c r="AB29" s="5"/>
    </row>
    <row r="30" spans="1:28" x14ac:dyDescent="0.15">
      <c r="A30" s="2">
        <f t="shared" si="3"/>
        <v>2015</v>
      </c>
      <c r="B30" s="3">
        <v>1.0999999999999999E-2</v>
      </c>
      <c r="D30" s="4">
        <f t="shared" si="8"/>
        <v>11373.296758358209</v>
      </c>
      <c r="E30" s="4">
        <f t="shared" si="11"/>
        <v>0</v>
      </c>
      <c r="F30" s="4">
        <f t="shared" si="4"/>
        <v>11498.403022700148</v>
      </c>
      <c r="G30" s="4">
        <f t="shared" si="5"/>
        <v>2400</v>
      </c>
      <c r="H30" s="4" t="str">
        <f t="shared" si="12"/>
        <v/>
      </c>
      <c r="I30" s="4">
        <v>5607.5977329947336</v>
      </c>
      <c r="J30" s="5"/>
      <c r="K30" s="5"/>
      <c r="L30" s="2">
        <f t="shared" si="6"/>
        <v>2015</v>
      </c>
      <c r="M30" s="3">
        <f t="shared" si="6"/>
        <v>1.0999999999999999E-2</v>
      </c>
      <c r="O30" s="4">
        <f t="shared" si="9"/>
        <v>13283.598305704389</v>
      </c>
      <c r="P30" s="4">
        <f t="shared" si="13"/>
        <v>120</v>
      </c>
      <c r="Q30" s="4">
        <f t="shared" si="2"/>
        <v>13549.717887067136</v>
      </c>
      <c r="R30" s="4">
        <f t="shared" si="7"/>
        <v>3360</v>
      </c>
      <c r="S30" s="2"/>
      <c r="T30" s="2"/>
      <c r="U30" s="4"/>
      <c r="V30" s="6"/>
      <c r="Y30" s="5"/>
      <c r="Z30" s="5"/>
      <c r="AA30" s="5"/>
      <c r="AB30" s="5"/>
    </row>
    <row r="31" spans="1:28" x14ac:dyDescent="0.15">
      <c r="A31" s="2">
        <f t="shared" si="3"/>
        <v>2016</v>
      </c>
      <c r="B31" s="3">
        <v>8.8999999999999996E-2</v>
      </c>
      <c r="D31" s="4">
        <f t="shared" si="8"/>
        <v>11498.403022700148</v>
      </c>
      <c r="E31" s="4">
        <f t="shared" si="11"/>
        <v>0</v>
      </c>
      <c r="F31" s="4">
        <f t="shared" si="4"/>
        <v>12521.76089172046</v>
      </c>
      <c r="G31" s="4">
        <f t="shared" si="5"/>
        <v>2400</v>
      </c>
      <c r="H31" s="4" t="str">
        <f t="shared" si="12"/>
        <v/>
      </c>
      <c r="I31" s="4">
        <v>5693.192132913995</v>
      </c>
      <c r="J31" s="5"/>
      <c r="K31" s="5"/>
      <c r="L31" s="2">
        <f t="shared" si="6"/>
        <v>2016</v>
      </c>
      <c r="M31" s="3">
        <f t="shared" si="6"/>
        <v>8.8999999999999996E-2</v>
      </c>
      <c r="O31" s="4">
        <f t="shared" si="9"/>
        <v>13549.717887067136</v>
      </c>
      <c r="P31" s="4">
        <f t="shared" si="13"/>
        <v>120</v>
      </c>
      <c r="Q31" s="4">
        <f t="shared" si="2"/>
        <v>14875.642779016111</v>
      </c>
      <c r="R31" s="4">
        <f t="shared" si="7"/>
        <v>3480</v>
      </c>
      <c r="S31" s="2"/>
      <c r="T31" s="2"/>
      <c r="U31" t="s">
        <v>5</v>
      </c>
      <c r="V31" s="4"/>
      <c r="W31" s="4"/>
      <c r="Y31" s="5"/>
      <c r="Z31" s="5"/>
      <c r="AA31" s="5"/>
      <c r="AB31" s="5"/>
    </row>
    <row r="32" spans="1:28" x14ac:dyDescent="0.15">
      <c r="A32" s="2">
        <f t="shared" si="3"/>
        <v>2017</v>
      </c>
      <c r="B32" s="3">
        <v>0.17399999999999999</v>
      </c>
      <c r="D32" s="4">
        <f t="shared" si="8"/>
        <v>12521.76089172046</v>
      </c>
      <c r="E32" s="4">
        <f t="shared" si="11"/>
        <v>0</v>
      </c>
      <c r="F32" s="4">
        <f t="shared" si="4"/>
        <v>14700.547286879819</v>
      </c>
      <c r="G32" s="4">
        <f t="shared" si="5"/>
        <v>2400</v>
      </c>
      <c r="H32" s="4" t="str">
        <f t="shared" si="12"/>
        <v/>
      </c>
      <c r="I32" s="4">
        <v>6387.1025532463036</v>
      </c>
      <c r="J32" s="5"/>
      <c r="K32" s="5"/>
      <c r="L32" s="2">
        <f t="shared" si="6"/>
        <v>2017</v>
      </c>
      <c r="M32" s="3">
        <f t="shared" si="6"/>
        <v>0.17399999999999999</v>
      </c>
      <c r="O32" s="4">
        <f t="shared" si="9"/>
        <v>14875.642779016111</v>
      </c>
      <c r="P32" s="4">
        <f t="shared" si="13"/>
        <v>120</v>
      </c>
      <c r="Q32" s="4">
        <f t="shared" si="2"/>
        <v>17584.004622564913</v>
      </c>
      <c r="R32" s="4">
        <f t="shared" si="7"/>
        <v>3600</v>
      </c>
      <c r="S32" s="2"/>
      <c r="T32" s="4" t="s">
        <v>6</v>
      </c>
      <c r="U32" s="4">
        <v>17584.004622564913</v>
      </c>
      <c r="V32" s="2"/>
      <c r="W32" s="2"/>
      <c r="Y32" s="5"/>
      <c r="Z32" s="5"/>
      <c r="AA32" s="5"/>
      <c r="AB32" s="5"/>
    </row>
    <row r="33" spans="1:28" x14ac:dyDescent="0.15">
      <c r="A33" s="2">
        <f t="shared" si="3"/>
        <v>2018</v>
      </c>
      <c r="B33" s="3">
        <v>-0.08</v>
      </c>
      <c r="D33" s="4">
        <f t="shared" si="8"/>
        <v>14700.547286879819</v>
      </c>
      <c r="E33" s="4">
        <f t="shared" si="11"/>
        <v>0</v>
      </c>
      <c r="F33" s="4">
        <f t="shared" si="4"/>
        <v>13524.503503929434</v>
      </c>
      <c r="G33" s="4">
        <f t="shared" si="5"/>
        <v>2400</v>
      </c>
      <c r="H33" s="4" t="str">
        <f t="shared" si="12"/>
        <v/>
      </c>
      <c r="I33" s="4">
        <v>5652.9216274725886</v>
      </c>
      <c r="J33" s="5"/>
      <c r="K33" s="5"/>
      <c r="L33" s="2">
        <f t="shared" si="6"/>
        <v>2018</v>
      </c>
      <c r="M33" s="3">
        <f t="shared" si="6"/>
        <v>-0.08</v>
      </c>
      <c r="O33" s="4">
        <f t="shared" si="9"/>
        <v>17584.004622564913</v>
      </c>
      <c r="P33" s="4">
        <f>IF(P3="",$H$1,0)</f>
        <v>0</v>
      </c>
      <c r="Q33" s="4">
        <f t="shared" si="2"/>
        <v>16177.28425275972</v>
      </c>
      <c r="R33" s="4">
        <f t="shared" si="7"/>
        <v>3600</v>
      </c>
      <c r="S33" s="2"/>
      <c r="T33" s="4" t="str">
        <f>IF(P3="","o","")</f>
        <v/>
      </c>
      <c r="U33" s="4">
        <v>14495.69595215407</v>
      </c>
      <c r="V33" s="2"/>
      <c r="W33" s="2"/>
      <c r="Y33" s="5"/>
      <c r="Z33" s="5"/>
      <c r="AA33" s="5"/>
      <c r="AB33" s="5"/>
    </row>
    <row r="34" spans="1:28" x14ac:dyDescent="0.15">
      <c r="A34" s="2">
        <f t="shared" si="3"/>
        <v>2019</v>
      </c>
      <c r="B34" s="3">
        <v>0.32800000000000001</v>
      </c>
      <c r="D34" s="4">
        <f t="shared" si="8"/>
        <v>13524.503503929434</v>
      </c>
      <c r="E34" s="4">
        <f t="shared" si="11"/>
        <v>0</v>
      </c>
      <c r="F34" s="4">
        <f t="shared" si="4"/>
        <v>17960.54065321829</v>
      </c>
      <c r="G34" s="4">
        <f t="shared" si="5"/>
        <v>2400</v>
      </c>
      <c r="H34" s="4" t="str">
        <f t="shared" si="12"/>
        <v/>
      </c>
      <c r="I34" s="4">
        <v>7208.9271743380905</v>
      </c>
      <c r="J34" s="5"/>
      <c r="K34" s="5"/>
      <c r="L34" s="2">
        <f t="shared" si="6"/>
        <v>2019</v>
      </c>
      <c r="M34" s="3">
        <f t="shared" si="6"/>
        <v>0.32800000000000001</v>
      </c>
      <c r="O34" s="4">
        <f t="shared" si="9"/>
        <v>16177.28425275972</v>
      </c>
      <c r="P34" s="4">
        <f t="shared" ref="P34:P37" si="14">IF(P4="",$H$1,0)</f>
        <v>0</v>
      </c>
      <c r="Q34" s="4">
        <f t="shared" si="2"/>
        <v>21483.433487664908</v>
      </c>
      <c r="R34" s="4">
        <f t="shared" si="7"/>
        <v>3600</v>
      </c>
      <c r="S34" s="2"/>
      <c r="T34" s="4" t="str">
        <f t="shared" ref="T34:T37" si="15">IF(P4="","o","")</f>
        <v/>
      </c>
      <c r="U34" s="4">
        <v>17787.936828161455</v>
      </c>
      <c r="V34" s="2"/>
      <c r="W34" s="2"/>
      <c r="Y34" s="5"/>
      <c r="Z34" s="5"/>
      <c r="AA34" s="5"/>
      <c r="AB34" s="5"/>
    </row>
    <row r="35" spans="1:28" x14ac:dyDescent="0.15">
      <c r="A35" s="2">
        <f t="shared" si="3"/>
        <v>2020</v>
      </c>
      <c r="B35" s="3">
        <v>0.127</v>
      </c>
      <c r="D35" s="4">
        <f t="shared" si="8"/>
        <v>17960.54065321829</v>
      </c>
      <c r="E35" s="4">
        <f t="shared" si="11"/>
        <v>0</v>
      </c>
      <c r="F35" s="4">
        <f t="shared" si="4"/>
        <v>20241.529316177013</v>
      </c>
      <c r="G35" s="4">
        <f t="shared" si="5"/>
        <v>2400</v>
      </c>
      <c r="H35" s="4" t="str">
        <f t="shared" si="12"/>
        <v/>
      </c>
      <c r="I35" s="4">
        <v>7781.5354384381762</v>
      </c>
      <c r="J35" s="5"/>
      <c r="K35" s="5"/>
      <c r="L35" s="2">
        <f t="shared" si="6"/>
        <v>2020</v>
      </c>
      <c r="M35" s="3">
        <f t="shared" si="6"/>
        <v>0.127</v>
      </c>
      <c r="O35" s="4">
        <f t="shared" si="9"/>
        <v>21483.433487664908</v>
      </c>
      <c r="P35" s="4">
        <f t="shared" si="14"/>
        <v>0</v>
      </c>
      <c r="Q35" s="4">
        <f t="shared" si="2"/>
        <v>24211.829540598352</v>
      </c>
      <c r="R35" s="4">
        <f t="shared" si="7"/>
        <v>3600</v>
      </c>
      <c r="S35" s="2"/>
      <c r="T35" s="4" t="str">
        <f t="shared" si="15"/>
        <v/>
      </c>
      <c r="U35" s="4">
        <v>18218.0370286941</v>
      </c>
      <c r="V35" s="2"/>
      <c r="W35" s="2"/>
      <c r="Y35" s="5"/>
      <c r="Z35" s="5"/>
      <c r="AA35" s="5"/>
      <c r="AB35" s="5"/>
    </row>
    <row r="36" spans="1:28" x14ac:dyDescent="0.15">
      <c r="A36" s="2">
        <v>2021</v>
      </c>
      <c r="B36" s="3">
        <v>0.42599999999999999</v>
      </c>
      <c r="D36" s="4">
        <f t="shared" si="8"/>
        <v>20241.529316177013</v>
      </c>
      <c r="E36" s="4">
        <f t="shared" si="11"/>
        <v>0</v>
      </c>
      <c r="F36" s="4">
        <f t="shared" si="4"/>
        <v>28864.42080486842</v>
      </c>
      <c r="G36" s="4">
        <f t="shared" si="5"/>
        <v>2400</v>
      </c>
      <c r="H36" s="4" t="str">
        <f t="shared" si="12"/>
        <v/>
      </c>
      <c r="I36" s="4">
        <v>10566.093432237212</v>
      </c>
      <c r="J36" s="5"/>
      <c r="K36" s="5"/>
      <c r="L36" s="2">
        <f t="shared" si="6"/>
        <v>2021</v>
      </c>
      <c r="M36" s="3">
        <f t="shared" si="6"/>
        <v>0.42599999999999999</v>
      </c>
      <c r="O36" s="4">
        <f t="shared" si="9"/>
        <v>24211.829540598352</v>
      </c>
      <c r="P36" s="4">
        <f t="shared" si="14"/>
        <v>0</v>
      </c>
      <c r="Q36" s="4">
        <f t="shared" si="2"/>
        <v>34526.068924893247</v>
      </c>
      <c r="R36" s="4">
        <f t="shared" si="7"/>
        <v>3600</v>
      </c>
      <c r="S36" s="2"/>
      <c r="T36" s="4" t="str">
        <f t="shared" si="15"/>
        <v/>
      </c>
      <c r="U36" s="4">
        <v>23782.897428339322</v>
      </c>
      <c r="V36" s="2"/>
      <c r="W36" s="2"/>
      <c r="Y36" s="5"/>
      <c r="Z36" s="5"/>
      <c r="AA36" s="5"/>
      <c r="AB36" s="5"/>
    </row>
    <row r="37" spans="1:28" x14ac:dyDescent="0.15">
      <c r="A37" s="2">
        <v>2022</v>
      </c>
      <c r="B37" s="3">
        <v>-6.7000000000000004E-2</v>
      </c>
      <c r="D37" s="4">
        <f t="shared" si="8"/>
        <v>28864.42080486842</v>
      </c>
      <c r="E37" s="4">
        <f t="shared" si="11"/>
        <v>0</v>
      </c>
      <c r="F37" s="4">
        <f t="shared" si="4"/>
        <v>26930.504610942236</v>
      </c>
      <c r="G37" s="4">
        <f t="shared" si="5"/>
        <v>2400</v>
      </c>
      <c r="H37" s="4" t="str">
        <f t="shared" si="12"/>
        <v/>
      </c>
      <c r="I37" s="4">
        <v>9115.0059915145139</v>
      </c>
      <c r="J37" s="5"/>
      <c r="K37" s="5"/>
      <c r="L37" s="2">
        <f t="shared" si="6"/>
        <v>2022</v>
      </c>
      <c r="M37" s="3">
        <f t="shared" si="6"/>
        <v>-6.7000000000000004E-2</v>
      </c>
      <c r="O37" s="4">
        <f t="shared" si="9"/>
        <v>34526.068924893247</v>
      </c>
      <c r="P37" s="4">
        <f t="shared" si="14"/>
        <v>0</v>
      </c>
      <c r="Q37" s="4">
        <f t="shared" si="2"/>
        <v>32212.822306925402</v>
      </c>
      <c r="R37" s="4">
        <f t="shared" si="7"/>
        <v>3600</v>
      </c>
      <c r="S37" s="2"/>
      <c r="T37" s="4" t="str">
        <f t="shared" si="15"/>
        <v/>
      </c>
      <c r="U37" s="4">
        <v>20303.08321848488</v>
      </c>
      <c r="V37" s="2"/>
      <c r="W37" s="2"/>
      <c r="Y37" s="5"/>
      <c r="Z37" s="5"/>
      <c r="AA37" s="5"/>
      <c r="AB37" s="5"/>
    </row>
    <row r="38" spans="1:28" x14ac:dyDescent="0.15">
      <c r="I38" s="4"/>
      <c r="U38" s="4"/>
    </row>
    <row r="39" spans="1:28" x14ac:dyDescent="0.15">
      <c r="A39" t="s">
        <v>7</v>
      </c>
      <c r="I39" s="4">
        <f>AVERAGE(I22:I37)</f>
        <v>5774.641232575972</v>
      </c>
      <c r="J39" t="s">
        <v>8</v>
      </c>
      <c r="S39" s="2"/>
      <c r="T39" s="2"/>
      <c r="U39" s="4">
        <f>AVERAGE(U22:U37)</f>
        <v>18695.275846399792</v>
      </c>
      <c r="V39" t="s">
        <v>9</v>
      </c>
      <c r="W39" s="2"/>
      <c r="Y39" s="5"/>
      <c r="Z39" s="5"/>
      <c r="AA39" s="5"/>
      <c r="AB39" s="5"/>
    </row>
    <row r="40" spans="1:28" x14ac:dyDescent="0.15">
      <c r="A40" t="s">
        <v>22</v>
      </c>
      <c r="I40" s="4"/>
      <c r="S40" s="2"/>
      <c r="T40" s="2"/>
      <c r="U40" s="4"/>
      <c r="W40" s="2"/>
      <c r="Y40" s="5"/>
      <c r="Z40" s="5"/>
      <c r="AA40" s="5"/>
      <c r="AB40" s="5"/>
    </row>
    <row r="41" spans="1:28" x14ac:dyDescent="0.15">
      <c r="I41" s="4">
        <f>MAX(I22:I37)</f>
        <v>10566.093432237212</v>
      </c>
      <c r="J41" t="s">
        <v>11</v>
      </c>
      <c r="T41" s="1"/>
      <c r="U41" s="4">
        <f>MAX(U22:U37)</f>
        <v>23782.897428339322</v>
      </c>
      <c r="V41" t="s">
        <v>12</v>
      </c>
      <c r="W41" s="1"/>
    </row>
    <row r="42" spans="1:28" x14ac:dyDescent="0.15">
      <c r="I42" s="4">
        <f>MIN(I22:I37)</f>
        <v>2961.3496582605385</v>
      </c>
      <c r="J42" t="s">
        <v>13</v>
      </c>
      <c r="T42" s="1"/>
      <c r="U42" s="4">
        <f>MIN(U22:U37)</f>
        <v>14495.69595215407</v>
      </c>
      <c r="V42" t="s">
        <v>14</v>
      </c>
      <c r="W42" s="1"/>
    </row>
    <row r="43" spans="1:28" x14ac:dyDescent="0.15">
      <c r="I43" s="4">
        <f>MEDIAN(I22:I37)</f>
        <v>5673.0568801932914</v>
      </c>
      <c r="J43" t="s">
        <v>15</v>
      </c>
      <c r="T43" s="1"/>
      <c r="U43" s="4">
        <f>MEDIAN(U22:U37)</f>
        <v>18002.986928427777</v>
      </c>
      <c r="V43" t="s">
        <v>16</v>
      </c>
      <c r="W43" s="1"/>
    </row>
    <row r="44" spans="1:28" x14ac:dyDescent="0.15">
      <c r="I44" s="3"/>
      <c r="J44" s="3"/>
      <c r="K44" s="3"/>
      <c r="T44" s="1"/>
      <c r="U44" s="3"/>
      <c r="W44" s="1"/>
    </row>
    <row r="45" spans="1:28" x14ac:dyDescent="0.15">
      <c r="I45" s="4">
        <f>I39-($H$1*20)</f>
        <v>3374.641232575972</v>
      </c>
      <c r="J45" s="3" t="s">
        <v>17</v>
      </c>
      <c r="K45" s="3"/>
      <c r="T45" s="1"/>
      <c r="U45" s="4">
        <f>U39-($H$1*30)</f>
        <v>15095.275846399792</v>
      </c>
      <c r="V45" s="3" t="s">
        <v>18</v>
      </c>
      <c r="W45" s="1"/>
    </row>
    <row r="46" spans="1:28" x14ac:dyDescent="0.15">
      <c r="I46" s="4">
        <f>I41-($H$1*20)</f>
        <v>8166.0934322372123</v>
      </c>
      <c r="J46" t="s">
        <v>19</v>
      </c>
      <c r="U46" s="4">
        <f>U41-($H$1*30)</f>
        <v>20182.897428339322</v>
      </c>
      <c r="V46" t="s">
        <v>19</v>
      </c>
    </row>
    <row r="47" spans="1:28" x14ac:dyDescent="0.15">
      <c r="I47" s="4">
        <f>I42-($H$1*20)</f>
        <v>561.34965826053849</v>
      </c>
      <c r="J47" t="s">
        <v>20</v>
      </c>
      <c r="U47" s="4">
        <f>U42-($H$1*30)</f>
        <v>10895.69595215407</v>
      </c>
      <c r="V47" t="s">
        <v>20</v>
      </c>
    </row>
    <row r="48" spans="1:28" x14ac:dyDescent="0.15">
      <c r="I48" s="4">
        <f>I43-($H$1*20)</f>
        <v>3273.0568801932914</v>
      </c>
      <c r="J48" t="s">
        <v>21</v>
      </c>
      <c r="U48" s="4">
        <f>U43-($H$1*30)</f>
        <v>14402.986928427777</v>
      </c>
      <c r="V48" t="s">
        <v>21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全世界株式（2559）</vt:lpstr>
      <vt:lpstr>S&amp;P500（2558）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2023-10-25T05:16:33Z</dcterms:created>
  <dcterms:modified xsi:type="dcterms:W3CDTF">2023-10-25T05:19:23Z</dcterms:modified>
</cp:coreProperties>
</file>