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60" windowHeight="91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1" l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K35" i="1" s="1"/>
  <c r="AH5" i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K34" i="1" s="1"/>
  <c r="AG4" i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K33" i="1" s="1"/>
  <c r="AF3" i="1"/>
  <c r="AF4" i="1" s="1"/>
  <c r="AF5" i="1" s="1"/>
  <c r="AF6" i="1" s="1"/>
  <c r="AF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K32" i="1" s="1"/>
  <c r="AE2" i="1"/>
  <c r="AE3" i="1" s="1"/>
  <c r="AE4" i="1" s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K31" i="1" s="1"/>
  <c r="I2" i="1"/>
  <c r="D2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F35" i="1" s="1"/>
  <c r="G3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W16" i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Y35" i="1" s="1"/>
  <c r="V15" i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Y34" i="1" s="1"/>
  <c r="U14" i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Y33" i="1" s="1"/>
  <c r="T13" i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Y32" i="1" s="1"/>
  <c r="S12" i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Y31" i="1" s="1"/>
  <c r="R11" i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Y30" i="1" s="1"/>
  <c r="Q10" i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Y29" i="1" s="1"/>
  <c r="P9" i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Y28" i="1" s="1"/>
  <c r="O8" i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Y27" i="1" s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Y26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Y25" i="1" s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Y24" i="1" s="1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Y23" i="1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Y22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Y21" i="1" s="1"/>
  <c r="Z41" i="1" l="1"/>
  <c r="AA41" i="1" s="1"/>
  <c r="AL41" i="1"/>
  <c r="AM41" i="1" s="1"/>
  <c r="AL40" i="1"/>
  <c r="AM40" i="1" s="1"/>
  <c r="AL39" i="1"/>
  <c r="AM39" i="1" s="1"/>
  <c r="AL35" i="1"/>
  <c r="AL37" i="1" s="1"/>
  <c r="AM37" i="1" s="1"/>
  <c r="Z39" i="1"/>
  <c r="AA39" i="1" s="1"/>
  <c r="Z40" i="1"/>
  <c r="AA40" i="1" s="1"/>
  <c r="Z35" i="1"/>
  <c r="Z37" i="1" s="1"/>
  <c r="AA37" i="1" s="1"/>
</calcChain>
</file>

<file path=xl/sharedStrings.xml><?xml version="1.0" encoding="utf-8"?>
<sst xmlns="http://schemas.openxmlformats.org/spreadsheetml/2006/main" count="12" uniqueCount="12">
  <si>
    <t>1年あたりのリターン</t>
  </si>
  <si>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</si>
  <si>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https://myindex.jp/data_i.php?q=NM2001JPY</t>
  </si>
  <si>
    <t>過去20年の平均利回り（1年あたり）</t>
    <rPh sb="0" eb="2">
      <t>カコ</t>
    </rPh>
    <rPh sb="4" eb="5">
      <t>ネン</t>
    </rPh>
    <rPh sb="6" eb="8">
      <t>ヘイキン</t>
    </rPh>
    <rPh sb="13" eb="14">
      <t>ネン</t>
    </rPh>
    <phoneticPr fontId="1"/>
  </si>
  <si>
    <t>過去20年の最大利回り（1年あたり）</t>
    <rPh sb="0" eb="2">
      <t>カコ</t>
    </rPh>
    <rPh sb="4" eb="5">
      <t>ネン</t>
    </rPh>
    <rPh sb="6" eb="8">
      <t>サイダイ</t>
    </rPh>
    <rPh sb="8" eb="10">
      <t>リマワ</t>
    </rPh>
    <rPh sb="13" eb="14">
      <t>ネン</t>
    </rPh>
    <phoneticPr fontId="1"/>
  </si>
  <si>
    <t>過去20年の最小利回り（1年あたり）</t>
    <rPh sb="0" eb="2">
      <t>カコ</t>
    </rPh>
    <rPh sb="4" eb="5">
      <t>ネン</t>
    </rPh>
    <rPh sb="6" eb="8">
      <t>サイショウ</t>
    </rPh>
    <rPh sb="13" eb="14">
      <t>ネン</t>
    </rPh>
    <phoneticPr fontId="1"/>
  </si>
  <si>
    <t>過去20年の中央値（1年あたり）</t>
    <rPh sb="0" eb="2">
      <t>カコ</t>
    </rPh>
    <rPh sb="4" eb="5">
      <t>ネン</t>
    </rPh>
    <rPh sb="6" eb="9">
      <t>チュウオウチ</t>
    </rPh>
    <rPh sb="11" eb="12">
      <t>ネン</t>
    </rPh>
    <phoneticPr fontId="1"/>
  </si>
  <si>
    <t>過去30年の平均利回り（1年あたり）</t>
    <rPh sb="0" eb="2">
      <t>カコ</t>
    </rPh>
    <rPh sb="4" eb="5">
      <t>ネン</t>
    </rPh>
    <rPh sb="6" eb="8">
      <t>ヘイキン</t>
    </rPh>
    <rPh sb="13" eb="14">
      <t>ネン</t>
    </rPh>
    <phoneticPr fontId="1"/>
  </si>
  <si>
    <t>過去30年の最大利回り（1年あたり）</t>
    <rPh sb="0" eb="2">
      <t>カコ</t>
    </rPh>
    <rPh sb="4" eb="5">
      <t>ネン</t>
    </rPh>
    <rPh sb="6" eb="8">
      <t>サイダイ</t>
    </rPh>
    <rPh sb="13" eb="14">
      <t>ネン</t>
    </rPh>
    <phoneticPr fontId="1"/>
  </si>
  <si>
    <t>過去30年の最小利回り（1年あたり）</t>
    <rPh sb="0" eb="2">
      <t>カコ</t>
    </rPh>
    <rPh sb="4" eb="5">
      <t>ネン</t>
    </rPh>
    <rPh sb="6" eb="8">
      <t>サイショウ</t>
    </rPh>
    <rPh sb="13" eb="14">
      <t>ネン</t>
    </rPh>
    <phoneticPr fontId="1"/>
  </si>
  <si>
    <t>過去30年の中央値（1年あたり）</t>
    <rPh sb="0" eb="2">
      <t>カコ</t>
    </rPh>
    <rPh sb="4" eb="5">
      <t>ネン</t>
    </rPh>
    <rPh sb="6" eb="9">
      <t>チュウオウチ</t>
    </rPh>
    <rPh sb="11" eb="12">
      <t>ネン</t>
    </rPh>
    <phoneticPr fontId="1"/>
  </si>
  <si>
    <t>・NOMURA-BPI 総合の過去34年の収益率</t>
    <rPh sb="15" eb="17">
      <t>カコ</t>
    </rPh>
    <rPh sb="19" eb="20">
      <t>ネン</t>
    </rPh>
    <rPh sb="21" eb="24">
      <t>シュウエキリツ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</si>
</sst>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topLeftCell="A21" workbookViewId="0">
      <selection activeCell="C40" sqref="C40"/>
    </sheetView>
  </sheetViews>
  <sheetFormatPr defaultRowHeight="13.5" x14ac:dyDescent="0.15"/>
  <sheetData>
    <row r="1" spans="1:35" x14ac:dyDescent="0.15">
      <c r="A1" t="s">
        <v>11</v>
      </c>
    </row>
    <row r="2" spans="1:35" x14ac:dyDescent="0.15">
      <c r="A2">
        <v>1988</v>
      </c>
      <c r="B2" s="1">
        <v>5.7000000000000002E-2</v>
      </c>
      <c r="D2">
        <f>1*(1+$B2)</f>
        <v>1.0569999999999999</v>
      </c>
      <c r="I2">
        <f>1*(1+$B2)</f>
        <v>1.0569999999999999</v>
      </c>
      <c r="AE2">
        <f>1*(1+$B2)</f>
        <v>1.0569999999999999</v>
      </c>
    </row>
    <row r="3" spans="1:35" x14ac:dyDescent="0.15">
      <c r="A3">
        <f t="shared" ref="A3:A35" si="0">A2+1</f>
        <v>1989</v>
      </c>
      <c r="B3" s="1">
        <v>-7.0000000000000001E-3</v>
      </c>
      <c r="D3">
        <f t="shared" ref="D3:D11" si="1">D2*(1+$B3)</f>
        <v>1.049601</v>
      </c>
      <c r="I3">
        <f>I2*(1+$B3)</f>
        <v>1.049601</v>
      </c>
      <c r="J3">
        <f>1*(1+$B3)</f>
        <v>0.99299999999999999</v>
      </c>
      <c r="AE3">
        <f>AE2*(1+$B3)</f>
        <v>1.049601</v>
      </c>
      <c r="AF3">
        <f>1*(1+$B3)</f>
        <v>0.99299999999999999</v>
      </c>
    </row>
    <row r="4" spans="1:35" x14ac:dyDescent="0.15">
      <c r="A4">
        <f t="shared" si="0"/>
        <v>1990</v>
      </c>
      <c r="B4" s="1">
        <v>2.1999999999999999E-2</v>
      </c>
      <c r="D4">
        <f t="shared" si="1"/>
        <v>1.0726922219999999</v>
      </c>
      <c r="I4">
        <f t="shared" ref="I4" si="2">I3*(1+$B4)</f>
        <v>1.0726922219999999</v>
      </c>
      <c r="J4">
        <f>J3*(1+$B4)</f>
        <v>1.0148459999999999</v>
      </c>
      <c r="K4">
        <f>1*(1+$B4)</f>
        <v>1.022</v>
      </c>
      <c r="AE4">
        <f>AE3*(1+$B4)</f>
        <v>1.0726922219999999</v>
      </c>
      <c r="AF4">
        <f>AF3*(1+$B4)</f>
        <v>1.0148459999999999</v>
      </c>
      <c r="AG4">
        <f>1*(1+$B4)</f>
        <v>1.022</v>
      </c>
    </row>
    <row r="5" spans="1:35" x14ac:dyDescent="0.15">
      <c r="A5">
        <f t="shared" si="0"/>
        <v>1991</v>
      </c>
      <c r="B5" s="1">
        <v>0.12</v>
      </c>
      <c r="D5">
        <f t="shared" si="1"/>
        <v>1.20141528864</v>
      </c>
      <c r="I5">
        <f t="shared" ref="I5:J5" si="3">I4*(1+$B5)</f>
        <v>1.20141528864</v>
      </c>
      <c r="J5">
        <f t="shared" si="3"/>
        <v>1.13662752</v>
      </c>
      <c r="K5">
        <f>K4*(1+$B5)</f>
        <v>1.1446400000000001</v>
      </c>
      <c r="L5">
        <f>1*(1+$B5)</f>
        <v>1.1200000000000001</v>
      </c>
      <c r="AE5">
        <f>AE4*(1+$B5)</f>
        <v>1.20141528864</v>
      </c>
      <c r="AF5">
        <f>AF4*(1+$B5)</f>
        <v>1.13662752</v>
      </c>
      <c r="AG5">
        <f>AG4*(1+$B5)</f>
        <v>1.1446400000000001</v>
      </c>
      <c r="AH5">
        <f>1*(1+$B5)</f>
        <v>1.1200000000000001</v>
      </c>
    </row>
    <row r="6" spans="1:35" x14ac:dyDescent="0.15">
      <c r="A6">
        <f t="shared" si="0"/>
        <v>1992</v>
      </c>
      <c r="B6" s="1">
        <v>0.10100000000000001</v>
      </c>
      <c r="D6">
        <f t="shared" si="1"/>
        <v>1.3227582327926399</v>
      </c>
      <c r="I6">
        <f t="shared" ref="I6:K6" si="4">I5*(1+$B6)</f>
        <v>1.3227582327926399</v>
      </c>
      <c r="J6">
        <f t="shared" si="4"/>
        <v>1.25142689952</v>
      </c>
      <c r="K6">
        <f t="shared" si="4"/>
        <v>1.2602486400000001</v>
      </c>
      <c r="L6">
        <f>L5*(1+$B6)</f>
        <v>1.23312</v>
      </c>
      <c r="M6">
        <f>1*(1+$B6)</f>
        <v>1.101</v>
      </c>
      <c r="AE6">
        <f t="shared" ref="AE6:AF31" si="5">AE5*(1+$B6)</f>
        <v>1.3227582327926399</v>
      </c>
      <c r="AF6">
        <f>AF5*(1+$B6)</f>
        <v>1.25142689952</v>
      </c>
      <c r="AG6">
        <f>AG5*(1+$B6)</f>
        <v>1.2602486400000001</v>
      </c>
      <c r="AH6">
        <f>AH5*(1+$B6)</f>
        <v>1.23312</v>
      </c>
      <c r="AI6">
        <f>1*(1+$B6)</f>
        <v>1.101</v>
      </c>
    </row>
    <row r="7" spans="1:35" x14ac:dyDescent="0.15">
      <c r="A7">
        <f t="shared" si="0"/>
        <v>1993</v>
      </c>
      <c r="B7" s="1">
        <v>0.125</v>
      </c>
      <c r="D7">
        <f t="shared" si="1"/>
        <v>1.48810301189172</v>
      </c>
      <c r="I7">
        <f t="shared" ref="I7:L7" si="6">I6*(1+$B7)</f>
        <v>1.48810301189172</v>
      </c>
      <c r="J7">
        <f t="shared" si="6"/>
        <v>1.40785526196</v>
      </c>
      <c r="K7">
        <f t="shared" si="6"/>
        <v>1.4177797200000002</v>
      </c>
      <c r="L7">
        <f t="shared" si="6"/>
        <v>1.3872599999999999</v>
      </c>
      <c r="M7">
        <f>M6*(1+$B7)</f>
        <v>1.2386249999999999</v>
      </c>
      <c r="N7">
        <f>1*(1+$B7)</f>
        <v>1.125</v>
      </c>
      <c r="AE7">
        <f t="shared" si="5"/>
        <v>1.48810301189172</v>
      </c>
      <c r="AF7">
        <f t="shared" si="5"/>
        <v>1.40785526196</v>
      </c>
      <c r="AG7">
        <f>AG6*(1+$B7)</f>
        <v>1.4177797200000002</v>
      </c>
      <c r="AH7">
        <f>AH6*(1+$B7)</f>
        <v>1.3872599999999999</v>
      </c>
      <c r="AI7">
        <f>AI6*(1+$B7)</f>
        <v>1.2386249999999999</v>
      </c>
    </row>
    <row r="8" spans="1:35" x14ac:dyDescent="0.15">
      <c r="A8">
        <f t="shared" si="0"/>
        <v>1994</v>
      </c>
      <c r="B8" s="1">
        <v>-1.2999999999999999E-2</v>
      </c>
      <c r="D8">
        <f t="shared" si="1"/>
        <v>1.4687576727371277</v>
      </c>
      <c r="I8">
        <f t="shared" ref="I8:M8" si="7">I7*(1+$B8)</f>
        <v>1.4687576727371277</v>
      </c>
      <c r="J8">
        <f t="shared" si="7"/>
        <v>1.3895531435545201</v>
      </c>
      <c r="K8">
        <f t="shared" si="7"/>
        <v>1.3993485836400001</v>
      </c>
      <c r="L8">
        <f t="shared" si="7"/>
        <v>1.3692256199999999</v>
      </c>
      <c r="M8">
        <f t="shared" si="7"/>
        <v>1.2225228749999999</v>
      </c>
      <c r="N8">
        <f>N7*(1+$B8)</f>
        <v>1.1103749999999999</v>
      </c>
      <c r="O8">
        <f>1*(1+$B8)</f>
        <v>0.98699999999999999</v>
      </c>
      <c r="AE8">
        <f t="shared" si="5"/>
        <v>1.4687576727371277</v>
      </c>
      <c r="AF8">
        <f t="shared" si="5"/>
        <v>1.3895531435545201</v>
      </c>
      <c r="AG8">
        <f t="shared" ref="AG8" si="8">AG7*(1+$B8)</f>
        <v>1.3993485836400001</v>
      </c>
      <c r="AH8">
        <f>AH7*(1+$B8)</f>
        <v>1.3692256199999999</v>
      </c>
      <c r="AI8">
        <f>AI7*(1+$B8)</f>
        <v>1.2225228749999999</v>
      </c>
    </row>
    <row r="9" spans="1:35" x14ac:dyDescent="0.15">
      <c r="A9">
        <f t="shared" si="0"/>
        <v>1995</v>
      </c>
      <c r="B9" s="1">
        <v>0.12</v>
      </c>
      <c r="D9">
        <f t="shared" si="1"/>
        <v>1.6450085934655831</v>
      </c>
      <c r="I9">
        <f t="shared" ref="I9:N9" si="9">I8*(1+$B9)</f>
        <v>1.6450085934655831</v>
      </c>
      <c r="J9">
        <f t="shared" si="9"/>
        <v>1.5562995207810626</v>
      </c>
      <c r="K9">
        <f t="shared" si="9"/>
        <v>1.5672704136768003</v>
      </c>
      <c r="L9">
        <f t="shared" si="9"/>
        <v>1.5335326944000001</v>
      </c>
      <c r="M9">
        <f t="shared" si="9"/>
        <v>1.3692256199999999</v>
      </c>
      <c r="N9">
        <f t="shared" si="9"/>
        <v>1.2436199999999999</v>
      </c>
      <c r="O9">
        <f>O8*(1+$B9)</f>
        <v>1.1054400000000002</v>
      </c>
      <c r="P9">
        <f>1*(1+$B9)</f>
        <v>1.1200000000000001</v>
      </c>
      <c r="AE9">
        <f t="shared" si="5"/>
        <v>1.6450085934655831</v>
      </c>
      <c r="AF9">
        <f t="shared" si="5"/>
        <v>1.5562995207810626</v>
      </c>
      <c r="AG9">
        <f t="shared" ref="AG9:AH9" si="10">AG8*(1+$B9)</f>
        <v>1.5672704136768003</v>
      </c>
      <c r="AH9">
        <f t="shared" si="10"/>
        <v>1.5335326944000001</v>
      </c>
      <c r="AI9">
        <f>AI8*(1+$B9)</f>
        <v>1.3692256199999999</v>
      </c>
    </row>
    <row r="10" spans="1:35" x14ac:dyDescent="0.15">
      <c r="A10">
        <f t="shared" si="0"/>
        <v>1996</v>
      </c>
      <c r="B10" s="1">
        <v>5.1999999999999998E-2</v>
      </c>
      <c r="D10">
        <f t="shared" si="1"/>
        <v>1.7305490403257935</v>
      </c>
      <c r="I10">
        <f t="shared" ref="I10:O10" si="11">I9*(1+$B10)</f>
        <v>1.7305490403257935</v>
      </c>
      <c r="J10">
        <f t="shared" si="11"/>
        <v>1.6372270958616779</v>
      </c>
      <c r="K10">
        <f t="shared" si="11"/>
        <v>1.6487684751879941</v>
      </c>
      <c r="L10">
        <f t="shared" si="11"/>
        <v>1.6132763945088002</v>
      </c>
      <c r="M10">
        <f t="shared" si="11"/>
        <v>1.4404253522399999</v>
      </c>
      <c r="N10">
        <f t="shared" si="11"/>
        <v>1.30828824</v>
      </c>
      <c r="O10">
        <f t="shared" si="11"/>
        <v>1.1629228800000002</v>
      </c>
      <c r="P10">
        <f>P9*(1+$B10)</f>
        <v>1.1782400000000002</v>
      </c>
      <c r="Q10">
        <f>1*(1+$B10)</f>
        <v>1.052</v>
      </c>
      <c r="AE10">
        <f t="shared" si="5"/>
        <v>1.7305490403257935</v>
      </c>
      <c r="AF10">
        <f t="shared" si="5"/>
        <v>1.6372270958616779</v>
      </c>
      <c r="AG10">
        <f t="shared" ref="AG10:AI10" si="12">AG9*(1+$B10)</f>
        <v>1.6487684751879941</v>
      </c>
      <c r="AH10">
        <f t="shared" si="12"/>
        <v>1.6132763945088002</v>
      </c>
      <c r="AI10">
        <f t="shared" si="12"/>
        <v>1.4404253522399999</v>
      </c>
    </row>
    <row r="11" spans="1:35" x14ac:dyDescent="0.15">
      <c r="A11">
        <f t="shared" si="0"/>
        <v>1997</v>
      </c>
      <c r="B11" s="1">
        <v>5.7000000000000002E-2</v>
      </c>
      <c r="D11">
        <f t="shared" si="1"/>
        <v>1.8291903356243635</v>
      </c>
      <c r="I11">
        <f t="shared" ref="I11:P11" si="13">I10*(1+$B11)</f>
        <v>1.8291903356243635</v>
      </c>
      <c r="J11">
        <f t="shared" si="13"/>
        <v>1.7305490403257935</v>
      </c>
      <c r="K11">
        <f t="shared" si="13"/>
        <v>1.7427482782737096</v>
      </c>
      <c r="L11">
        <f t="shared" si="13"/>
        <v>1.7052331489958017</v>
      </c>
      <c r="M11">
        <f t="shared" si="13"/>
        <v>1.5225295973176798</v>
      </c>
      <c r="N11">
        <f t="shared" si="13"/>
        <v>1.3828606696799999</v>
      </c>
      <c r="O11">
        <f t="shared" si="13"/>
        <v>1.2292094841600001</v>
      </c>
      <c r="P11">
        <f t="shared" si="13"/>
        <v>1.24539968</v>
      </c>
      <c r="Q11">
        <f>Q10*(1+$B11)</f>
        <v>1.111964</v>
      </c>
      <c r="R11">
        <f>1*(1+$B11)</f>
        <v>1.0569999999999999</v>
      </c>
      <c r="AE11">
        <f t="shared" si="5"/>
        <v>1.8291903356243635</v>
      </c>
      <c r="AF11">
        <f t="shared" si="5"/>
        <v>1.7305490403257935</v>
      </c>
      <c r="AG11">
        <f t="shared" ref="AG11:AI11" si="14">AG10*(1+$B11)</f>
        <v>1.7427482782737096</v>
      </c>
      <c r="AH11">
        <f t="shared" si="14"/>
        <v>1.7052331489958017</v>
      </c>
      <c r="AI11">
        <f t="shared" si="14"/>
        <v>1.5225295973176798</v>
      </c>
    </row>
    <row r="12" spans="1:35" x14ac:dyDescent="0.15">
      <c r="A12">
        <f t="shared" si="0"/>
        <v>1998</v>
      </c>
      <c r="B12" s="1">
        <v>4.0000000000000001E-3</v>
      </c>
      <c r="D12">
        <f>D11*(1+$B12)</f>
        <v>1.8365070969668609</v>
      </c>
      <c r="G12" s="2"/>
      <c r="I12">
        <f t="shared" ref="I12:Q12" si="15">I11*(1+$B12)</f>
        <v>1.8365070969668609</v>
      </c>
      <c r="J12">
        <f t="shared" si="15"/>
        <v>1.7374712364870966</v>
      </c>
      <c r="K12">
        <f t="shared" si="15"/>
        <v>1.7497192713868044</v>
      </c>
      <c r="L12">
        <f t="shared" si="15"/>
        <v>1.7120540815917848</v>
      </c>
      <c r="M12">
        <f t="shared" si="15"/>
        <v>1.5286197157069505</v>
      </c>
      <c r="N12">
        <f t="shared" si="15"/>
        <v>1.38839211235872</v>
      </c>
      <c r="O12">
        <f t="shared" si="15"/>
        <v>1.2341263220966401</v>
      </c>
      <c r="P12">
        <f t="shared" si="15"/>
        <v>1.2503812787199999</v>
      </c>
      <c r="Q12">
        <f t="shared" si="15"/>
        <v>1.116411856</v>
      </c>
      <c r="R12">
        <f>R11*(1+$B12)</f>
        <v>1.0612279999999998</v>
      </c>
      <c r="S12">
        <f>1*(1+$B12)</f>
        <v>1.004</v>
      </c>
      <c r="AE12">
        <f t="shared" si="5"/>
        <v>1.8365070969668609</v>
      </c>
      <c r="AF12">
        <f t="shared" si="5"/>
        <v>1.7374712364870966</v>
      </c>
      <c r="AG12">
        <f t="shared" ref="AG12:AI12" si="16">AG11*(1+$B12)</f>
        <v>1.7497192713868044</v>
      </c>
      <c r="AH12">
        <f t="shared" si="16"/>
        <v>1.7120540815917848</v>
      </c>
      <c r="AI12">
        <f t="shared" si="16"/>
        <v>1.5286197157069505</v>
      </c>
    </row>
    <row r="13" spans="1:35" x14ac:dyDescent="0.15">
      <c r="A13">
        <f t="shared" si="0"/>
        <v>1999</v>
      </c>
      <c r="B13" s="1">
        <v>5.3999999999999999E-2</v>
      </c>
      <c r="D13">
        <f t="shared" ref="D13:D35" si="17">D12*(1+$B13)</f>
        <v>1.9356784802030715</v>
      </c>
      <c r="G13" s="2"/>
      <c r="I13">
        <f t="shared" ref="I13:R13" si="18">I12*(1+$B13)</f>
        <v>1.9356784802030715</v>
      </c>
      <c r="J13">
        <f t="shared" si="18"/>
        <v>1.8312946832573997</v>
      </c>
      <c r="K13">
        <f t="shared" si="18"/>
        <v>1.8442041120416919</v>
      </c>
      <c r="L13">
        <f t="shared" si="18"/>
        <v>1.8045050019977413</v>
      </c>
      <c r="M13">
        <f t="shared" si="18"/>
        <v>1.6111651803551259</v>
      </c>
      <c r="N13">
        <f t="shared" si="18"/>
        <v>1.4633652864260909</v>
      </c>
      <c r="O13">
        <f t="shared" si="18"/>
        <v>1.3007691434898587</v>
      </c>
      <c r="P13">
        <f t="shared" si="18"/>
        <v>1.31790186777088</v>
      </c>
      <c r="Q13">
        <f t="shared" si="18"/>
        <v>1.1766980962240001</v>
      </c>
      <c r="R13">
        <f t="shared" si="18"/>
        <v>1.118534312</v>
      </c>
      <c r="S13">
        <f>S12*(1+$B13)</f>
        <v>1.058216</v>
      </c>
      <c r="T13">
        <f>1*(1+$B13)</f>
        <v>1.054</v>
      </c>
      <c r="AE13">
        <f t="shared" si="5"/>
        <v>1.9356784802030715</v>
      </c>
      <c r="AF13">
        <f t="shared" si="5"/>
        <v>1.8312946832573997</v>
      </c>
      <c r="AG13">
        <f t="shared" ref="AG13:AI13" si="19">AG12*(1+$B13)</f>
        <v>1.8442041120416919</v>
      </c>
      <c r="AH13">
        <f t="shared" si="19"/>
        <v>1.8045050019977413</v>
      </c>
      <c r="AI13">
        <f t="shared" si="19"/>
        <v>1.6111651803551259</v>
      </c>
    </row>
    <row r="14" spans="1:35" x14ac:dyDescent="0.15">
      <c r="A14">
        <f t="shared" si="0"/>
        <v>2000</v>
      </c>
      <c r="B14" s="1">
        <v>2.1000000000000001E-2</v>
      </c>
      <c r="D14">
        <f t="shared" si="17"/>
        <v>1.9763277282873359</v>
      </c>
      <c r="G14" s="2"/>
      <c r="I14">
        <f t="shared" ref="I14:S14" si="20">I13*(1+$B14)</f>
        <v>1.9763277282873359</v>
      </c>
      <c r="J14">
        <f t="shared" si="20"/>
        <v>1.869751871605805</v>
      </c>
      <c r="K14">
        <f t="shared" si="20"/>
        <v>1.8829323983945672</v>
      </c>
      <c r="L14">
        <f t="shared" si="20"/>
        <v>1.8423996070396937</v>
      </c>
      <c r="M14">
        <f t="shared" si="20"/>
        <v>1.6449996491425833</v>
      </c>
      <c r="N14">
        <f t="shared" si="20"/>
        <v>1.4940959574410386</v>
      </c>
      <c r="O14">
        <f t="shared" si="20"/>
        <v>1.3280852955031457</v>
      </c>
      <c r="P14">
        <f t="shared" si="20"/>
        <v>1.3455778069940685</v>
      </c>
      <c r="Q14">
        <f t="shared" si="20"/>
        <v>1.201408756244704</v>
      </c>
      <c r="R14">
        <f t="shared" si="20"/>
        <v>1.1420235325519998</v>
      </c>
      <c r="S14">
        <f t="shared" si="20"/>
        <v>1.0804385359999999</v>
      </c>
      <c r="T14">
        <f>T13*(1+$B14)</f>
        <v>1.0761339999999999</v>
      </c>
      <c r="U14">
        <f>1*(1+$B14)</f>
        <v>1.0209999999999999</v>
      </c>
      <c r="AE14">
        <f t="shared" si="5"/>
        <v>1.9763277282873359</v>
      </c>
      <c r="AF14">
        <f t="shared" si="5"/>
        <v>1.869751871605805</v>
      </c>
      <c r="AG14">
        <f t="shared" ref="AG14:AI14" si="21">AG13*(1+$B14)</f>
        <v>1.8829323983945672</v>
      </c>
      <c r="AH14">
        <f t="shared" si="21"/>
        <v>1.8423996070396937</v>
      </c>
      <c r="AI14">
        <f t="shared" si="21"/>
        <v>1.6449996491425833</v>
      </c>
    </row>
    <row r="15" spans="1:35" x14ac:dyDescent="0.15">
      <c r="A15">
        <f t="shared" si="0"/>
        <v>2001</v>
      </c>
      <c r="B15" s="1">
        <v>3.3000000000000002E-2</v>
      </c>
      <c r="D15">
        <f t="shared" si="17"/>
        <v>2.041546543320818</v>
      </c>
      <c r="G15" s="2"/>
      <c r="I15">
        <f t="shared" ref="I15:T15" si="22">I14*(1+$B15)</f>
        <v>2.041546543320818</v>
      </c>
      <c r="J15">
        <f t="shared" si="22"/>
        <v>1.9314536833687965</v>
      </c>
      <c r="K15">
        <f t="shared" si="22"/>
        <v>1.9450691675415877</v>
      </c>
      <c r="L15">
        <f t="shared" si="22"/>
        <v>1.9031987940720034</v>
      </c>
      <c r="M15">
        <f t="shared" si="22"/>
        <v>1.6992846375642885</v>
      </c>
      <c r="N15">
        <f t="shared" si="22"/>
        <v>1.5434011240365928</v>
      </c>
      <c r="O15">
        <f t="shared" si="22"/>
        <v>1.3719121102547494</v>
      </c>
      <c r="P15">
        <f t="shared" si="22"/>
        <v>1.3899818746248727</v>
      </c>
      <c r="Q15">
        <f t="shared" si="22"/>
        <v>1.241055245200779</v>
      </c>
      <c r="R15">
        <f t="shared" si="22"/>
        <v>1.1797103091262158</v>
      </c>
      <c r="S15">
        <f t="shared" si="22"/>
        <v>1.1160930076879998</v>
      </c>
      <c r="T15">
        <f t="shared" si="22"/>
        <v>1.1116464219999997</v>
      </c>
      <c r="U15">
        <f>U14*(1+$B15)</f>
        <v>1.0546929999999999</v>
      </c>
      <c r="V15">
        <f>1*(1+$B15)</f>
        <v>1.0329999999999999</v>
      </c>
      <c r="AE15">
        <f t="shared" si="5"/>
        <v>2.041546543320818</v>
      </c>
      <c r="AF15">
        <f t="shared" si="5"/>
        <v>1.9314536833687965</v>
      </c>
      <c r="AG15">
        <f t="shared" ref="AG15:AI15" si="23">AG14*(1+$B15)</f>
        <v>1.9450691675415877</v>
      </c>
      <c r="AH15">
        <f t="shared" si="23"/>
        <v>1.9031987940720034</v>
      </c>
      <c r="AI15">
        <f t="shared" si="23"/>
        <v>1.6992846375642885</v>
      </c>
    </row>
    <row r="16" spans="1:35" x14ac:dyDescent="0.15">
      <c r="A16">
        <f t="shared" si="0"/>
        <v>2002</v>
      </c>
      <c r="B16" s="1">
        <v>3.3000000000000002E-2</v>
      </c>
      <c r="D16">
        <f t="shared" si="17"/>
        <v>2.1089175792504049</v>
      </c>
      <c r="G16" s="2"/>
      <c r="I16">
        <f t="shared" ref="I16:U16" si="24">I15*(1+$B16)</f>
        <v>2.1089175792504049</v>
      </c>
      <c r="J16">
        <f t="shared" si="24"/>
        <v>1.9951916549199666</v>
      </c>
      <c r="K16">
        <f t="shared" si="24"/>
        <v>2.0092564500704597</v>
      </c>
      <c r="L16">
        <f t="shared" si="24"/>
        <v>1.9660043542763794</v>
      </c>
      <c r="M16">
        <f t="shared" si="24"/>
        <v>1.7553610306039098</v>
      </c>
      <c r="N16">
        <f t="shared" si="24"/>
        <v>1.5943333611298003</v>
      </c>
      <c r="O16">
        <f t="shared" si="24"/>
        <v>1.4171852098931559</v>
      </c>
      <c r="P16">
        <f t="shared" si="24"/>
        <v>1.4358512764874933</v>
      </c>
      <c r="Q16">
        <f t="shared" si="24"/>
        <v>1.2820100682924047</v>
      </c>
      <c r="R16">
        <f t="shared" si="24"/>
        <v>1.2186407493273808</v>
      </c>
      <c r="S16">
        <f t="shared" si="24"/>
        <v>1.1529240769417037</v>
      </c>
      <c r="T16">
        <f t="shared" si="24"/>
        <v>1.1483307539259997</v>
      </c>
      <c r="U16">
        <f t="shared" si="24"/>
        <v>1.0894978689999999</v>
      </c>
      <c r="V16">
        <f>V15*(1+$B16)</f>
        <v>1.0670889999999997</v>
      </c>
      <c r="W16">
        <f>1*(1+$B16)</f>
        <v>1.0329999999999999</v>
      </c>
      <c r="AE16">
        <f t="shared" si="5"/>
        <v>2.1089175792504049</v>
      </c>
      <c r="AF16">
        <f t="shared" si="5"/>
        <v>1.9951916549199666</v>
      </c>
      <c r="AG16">
        <f t="shared" ref="AG16:AI16" si="25">AG15*(1+$B16)</f>
        <v>2.0092564500704597</v>
      </c>
      <c r="AH16">
        <f t="shared" si="25"/>
        <v>1.9660043542763794</v>
      </c>
      <c r="AI16">
        <f t="shared" si="25"/>
        <v>1.7553610306039098</v>
      </c>
    </row>
    <row r="17" spans="1:37" x14ac:dyDescent="0.15">
      <c r="A17">
        <f t="shared" si="0"/>
        <v>2003</v>
      </c>
      <c r="B17" s="1">
        <v>-7.0000000000000001E-3</v>
      </c>
      <c r="D17">
        <f t="shared" si="17"/>
        <v>2.0941551561956522</v>
      </c>
      <c r="G17" s="2"/>
      <c r="I17">
        <f t="shared" ref="I17:V17" si="26">I16*(1+$B17)</f>
        <v>2.0941551561956522</v>
      </c>
      <c r="J17">
        <f t="shared" si="26"/>
        <v>1.9812253133355269</v>
      </c>
      <c r="K17">
        <f t="shared" si="26"/>
        <v>1.9951916549199664</v>
      </c>
      <c r="L17">
        <f t="shared" si="26"/>
        <v>1.9522423237964448</v>
      </c>
      <c r="M17">
        <f t="shared" si="26"/>
        <v>1.7430735033896825</v>
      </c>
      <c r="N17">
        <f t="shared" si="26"/>
        <v>1.5831730276018916</v>
      </c>
      <c r="O17">
        <f t="shared" si="26"/>
        <v>1.4072649134239037</v>
      </c>
      <c r="P17">
        <f t="shared" si="26"/>
        <v>1.4258003175520808</v>
      </c>
      <c r="Q17">
        <f t="shared" si="26"/>
        <v>1.2730359978143579</v>
      </c>
      <c r="R17">
        <f t="shared" si="26"/>
        <v>1.2101102640820891</v>
      </c>
      <c r="S17">
        <f t="shared" si="26"/>
        <v>1.1448536084031118</v>
      </c>
      <c r="T17">
        <f t="shared" si="26"/>
        <v>1.1402924386485176</v>
      </c>
      <c r="U17">
        <f t="shared" si="26"/>
        <v>1.081871383917</v>
      </c>
      <c r="V17">
        <f t="shared" si="26"/>
        <v>1.0596193769999998</v>
      </c>
      <c r="W17">
        <f>W16*(1+$B17)</f>
        <v>1.0257689999999999</v>
      </c>
      <c r="AE17">
        <f t="shared" si="5"/>
        <v>2.0941551561956522</v>
      </c>
      <c r="AF17">
        <f t="shared" si="5"/>
        <v>1.9812253133355269</v>
      </c>
      <c r="AG17">
        <f t="shared" ref="AG17:AI17" si="27">AG16*(1+$B17)</f>
        <v>1.9951916549199664</v>
      </c>
      <c r="AH17">
        <f t="shared" si="27"/>
        <v>1.9522423237964448</v>
      </c>
      <c r="AI17">
        <f t="shared" si="27"/>
        <v>1.7430735033896825</v>
      </c>
    </row>
    <row r="18" spans="1:37" x14ac:dyDescent="0.15">
      <c r="A18">
        <f t="shared" si="0"/>
        <v>2004</v>
      </c>
      <c r="B18" s="1">
        <v>1.2999999999999999E-2</v>
      </c>
      <c r="D18">
        <f t="shared" si="17"/>
        <v>2.1213791732261953</v>
      </c>
      <c r="G18" s="2"/>
      <c r="I18">
        <f t="shared" ref="I18:W18" si="28">I17*(1+$B18)</f>
        <v>2.1213791732261953</v>
      </c>
      <c r="J18">
        <f t="shared" si="28"/>
        <v>2.0069812424088886</v>
      </c>
      <c r="K18">
        <f t="shared" si="28"/>
        <v>2.0211291464339256</v>
      </c>
      <c r="L18">
        <f t="shared" si="28"/>
        <v>1.9776214740057985</v>
      </c>
      <c r="M18">
        <f t="shared" si="28"/>
        <v>1.7657334589337481</v>
      </c>
      <c r="N18">
        <f t="shared" si="28"/>
        <v>1.603754276960716</v>
      </c>
      <c r="O18">
        <f t="shared" si="28"/>
        <v>1.4255593572984142</v>
      </c>
      <c r="P18">
        <f t="shared" si="28"/>
        <v>1.4443357216802577</v>
      </c>
      <c r="Q18">
        <f t="shared" si="28"/>
        <v>1.2895854657859445</v>
      </c>
      <c r="R18">
        <f t="shared" si="28"/>
        <v>1.225841697515156</v>
      </c>
      <c r="S18">
        <f t="shared" si="28"/>
        <v>1.1597367053123522</v>
      </c>
      <c r="T18">
        <f t="shared" si="28"/>
        <v>1.1551162403509483</v>
      </c>
      <c r="U18">
        <f t="shared" si="28"/>
        <v>1.0959357119079209</v>
      </c>
      <c r="V18">
        <f t="shared" si="28"/>
        <v>1.0733944289009996</v>
      </c>
      <c r="W18">
        <f t="shared" si="28"/>
        <v>1.0391039969999998</v>
      </c>
      <c r="AE18">
        <f t="shared" si="5"/>
        <v>2.1213791732261953</v>
      </c>
      <c r="AF18">
        <f t="shared" si="5"/>
        <v>2.0069812424088886</v>
      </c>
      <c r="AG18">
        <f t="shared" ref="AG18:AI18" si="29">AG17*(1+$B18)</f>
        <v>2.0211291464339256</v>
      </c>
      <c r="AH18">
        <f t="shared" si="29"/>
        <v>1.9776214740057985</v>
      </c>
      <c r="AI18">
        <f t="shared" si="29"/>
        <v>1.7657334589337481</v>
      </c>
    </row>
    <row r="19" spans="1:37" x14ac:dyDescent="0.15">
      <c r="A19">
        <f t="shared" si="0"/>
        <v>2005</v>
      </c>
      <c r="B19" s="1">
        <v>8.0000000000000002E-3</v>
      </c>
      <c r="D19">
        <f t="shared" si="17"/>
        <v>2.1383502066120048</v>
      </c>
      <c r="G19" s="2"/>
      <c r="I19">
        <f t="shared" ref="I19:W19" si="30">I18*(1+$B19)</f>
        <v>2.1383502066120048</v>
      </c>
      <c r="J19">
        <f t="shared" si="30"/>
        <v>2.0230370923481598</v>
      </c>
      <c r="K19">
        <f t="shared" si="30"/>
        <v>2.0372981796053971</v>
      </c>
      <c r="L19">
        <f t="shared" si="30"/>
        <v>1.9934424457978448</v>
      </c>
      <c r="M19">
        <f t="shared" si="30"/>
        <v>1.7798593266052181</v>
      </c>
      <c r="N19">
        <f t="shared" si="30"/>
        <v>1.6165843111764018</v>
      </c>
      <c r="O19">
        <f t="shared" si="30"/>
        <v>1.4369638321568015</v>
      </c>
      <c r="P19">
        <f t="shared" si="30"/>
        <v>1.4558904074536998</v>
      </c>
      <c r="Q19">
        <f t="shared" si="30"/>
        <v>1.299902149512232</v>
      </c>
      <c r="R19">
        <f t="shared" si="30"/>
        <v>1.2356484310952773</v>
      </c>
      <c r="S19">
        <f t="shared" si="30"/>
        <v>1.169014598954851</v>
      </c>
      <c r="T19">
        <f t="shared" si="30"/>
        <v>1.1643571702737558</v>
      </c>
      <c r="U19">
        <f t="shared" si="30"/>
        <v>1.1047031976031843</v>
      </c>
      <c r="V19">
        <f t="shared" si="30"/>
        <v>1.0819815843322076</v>
      </c>
      <c r="W19">
        <f t="shared" si="30"/>
        <v>1.0474168289759997</v>
      </c>
      <c r="AE19">
        <f t="shared" si="5"/>
        <v>2.1383502066120048</v>
      </c>
      <c r="AF19">
        <f t="shared" si="5"/>
        <v>2.0230370923481598</v>
      </c>
      <c r="AG19">
        <f t="shared" ref="AG19:AI19" si="31">AG18*(1+$B19)</f>
        <v>2.0372981796053971</v>
      </c>
      <c r="AH19">
        <f t="shared" si="31"/>
        <v>1.9934424457978448</v>
      </c>
      <c r="AI19">
        <f t="shared" si="31"/>
        <v>1.7798593266052181</v>
      </c>
    </row>
    <row r="20" spans="1:37" x14ac:dyDescent="0.15">
      <c r="A20">
        <f t="shared" si="0"/>
        <v>2006</v>
      </c>
      <c r="B20" s="1">
        <v>2E-3</v>
      </c>
      <c r="D20">
        <f t="shared" si="17"/>
        <v>2.1426269070252286</v>
      </c>
      <c r="G20" s="2"/>
      <c r="I20">
        <f t="shared" ref="I20:W20" si="32">I19*(1+$B20)</f>
        <v>2.1426269070252286</v>
      </c>
      <c r="J20">
        <f t="shared" si="32"/>
        <v>2.0270831665328561</v>
      </c>
      <c r="K20">
        <f t="shared" si="32"/>
        <v>2.0413727759646076</v>
      </c>
      <c r="L20">
        <f t="shared" si="32"/>
        <v>1.9974293306894404</v>
      </c>
      <c r="M20">
        <f t="shared" si="32"/>
        <v>1.7834190452584284</v>
      </c>
      <c r="N20">
        <f t="shared" si="32"/>
        <v>1.6198174797987546</v>
      </c>
      <c r="O20">
        <f t="shared" si="32"/>
        <v>1.4398377598211152</v>
      </c>
      <c r="P20">
        <f t="shared" si="32"/>
        <v>1.4588021882686073</v>
      </c>
      <c r="Q20">
        <f t="shared" si="32"/>
        <v>1.3025019538112566</v>
      </c>
      <c r="R20">
        <f t="shared" si="32"/>
        <v>1.2381197279574678</v>
      </c>
      <c r="S20">
        <f t="shared" si="32"/>
        <v>1.1713526281527606</v>
      </c>
      <c r="T20">
        <f t="shared" si="32"/>
        <v>1.1666858846143033</v>
      </c>
      <c r="U20">
        <f t="shared" si="32"/>
        <v>1.1069126039983905</v>
      </c>
      <c r="V20">
        <f t="shared" si="32"/>
        <v>1.0841455475008721</v>
      </c>
      <c r="W20">
        <f t="shared" si="32"/>
        <v>1.0495116626339518</v>
      </c>
      <c r="AE20">
        <f t="shared" si="5"/>
        <v>2.1426269070252286</v>
      </c>
      <c r="AF20">
        <f t="shared" si="5"/>
        <v>2.0270831665328561</v>
      </c>
      <c r="AG20">
        <f t="shared" ref="AG20:AI20" si="33">AG19*(1+$B20)</f>
        <v>2.0413727759646076</v>
      </c>
      <c r="AH20">
        <f t="shared" si="33"/>
        <v>1.9974293306894404</v>
      </c>
      <c r="AI20">
        <f t="shared" si="33"/>
        <v>1.7834190452584284</v>
      </c>
    </row>
    <row r="21" spans="1:37" x14ac:dyDescent="0.15">
      <c r="A21">
        <f t="shared" si="0"/>
        <v>2007</v>
      </c>
      <c r="B21" s="1">
        <v>2.7E-2</v>
      </c>
      <c r="D21">
        <f t="shared" si="17"/>
        <v>2.2004778335149098</v>
      </c>
      <c r="G21" s="2"/>
      <c r="I21">
        <f t="shared" ref="I21:W21" si="34">I20*(1+$B21)</f>
        <v>2.2004778335149098</v>
      </c>
      <c r="J21">
        <f t="shared" si="34"/>
        <v>2.0818144120292432</v>
      </c>
      <c r="K21">
        <f t="shared" si="34"/>
        <v>2.0964898409156518</v>
      </c>
      <c r="L21">
        <f t="shared" si="34"/>
        <v>2.051359922618055</v>
      </c>
      <c r="M21">
        <f t="shared" si="34"/>
        <v>1.8315713594804059</v>
      </c>
      <c r="N21">
        <f t="shared" si="34"/>
        <v>1.6635525517533207</v>
      </c>
      <c r="O21">
        <f t="shared" si="34"/>
        <v>1.4787133793362852</v>
      </c>
      <c r="P21">
        <f t="shared" si="34"/>
        <v>1.4981898473518596</v>
      </c>
      <c r="Q21">
        <f t="shared" si="34"/>
        <v>1.3376695065641604</v>
      </c>
      <c r="R21">
        <f t="shared" si="34"/>
        <v>1.2715489606123194</v>
      </c>
      <c r="S21">
        <f t="shared" si="34"/>
        <v>1.2029791491128852</v>
      </c>
      <c r="T21">
        <f t="shared" si="34"/>
        <v>1.1981864034988894</v>
      </c>
      <c r="U21">
        <f t="shared" si="34"/>
        <v>1.136799244306347</v>
      </c>
      <c r="V21">
        <f t="shared" si="34"/>
        <v>1.1134174772833956</v>
      </c>
      <c r="W21">
        <f t="shared" si="34"/>
        <v>1.0778484775250683</v>
      </c>
      <c r="Y21">
        <f>I21</f>
        <v>2.2004778335149098</v>
      </c>
      <c r="AE21">
        <f t="shared" si="5"/>
        <v>2.2004778335149098</v>
      </c>
      <c r="AF21">
        <f t="shared" si="5"/>
        <v>2.0818144120292432</v>
      </c>
      <c r="AG21">
        <f t="shared" ref="AG21:AI21" si="35">AG20*(1+$B21)</f>
        <v>2.0964898409156518</v>
      </c>
      <c r="AH21">
        <f t="shared" si="35"/>
        <v>2.051359922618055</v>
      </c>
      <c r="AI21">
        <f t="shared" si="35"/>
        <v>1.8315713594804059</v>
      </c>
    </row>
    <row r="22" spans="1:37" x14ac:dyDescent="0.15">
      <c r="A22">
        <f t="shared" si="0"/>
        <v>2008</v>
      </c>
      <c r="B22" s="1">
        <v>3.4000000000000002E-2</v>
      </c>
      <c r="D22">
        <f t="shared" si="17"/>
        <v>2.2752940798544166</v>
      </c>
      <c r="G22" s="2"/>
      <c r="J22">
        <f t="shared" ref="J22:W22" si="36">J21*(1+$B22)</f>
        <v>2.1525961020382374</v>
      </c>
      <c r="K22">
        <f t="shared" si="36"/>
        <v>2.167770495506784</v>
      </c>
      <c r="L22">
        <f t="shared" si="36"/>
        <v>2.1211061599870691</v>
      </c>
      <c r="M22">
        <f t="shared" si="36"/>
        <v>1.8938447857027398</v>
      </c>
      <c r="N22">
        <f t="shared" si="36"/>
        <v>1.7201133385129337</v>
      </c>
      <c r="O22">
        <f t="shared" si="36"/>
        <v>1.528989634233719</v>
      </c>
      <c r="P22">
        <f t="shared" si="36"/>
        <v>1.5491283021618227</v>
      </c>
      <c r="Q22">
        <f t="shared" si="36"/>
        <v>1.3831502697873419</v>
      </c>
      <c r="R22">
        <f t="shared" si="36"/>
        <v>1.3147816252731384</v>
      </c>
      <c r="S22">
        <f t="shared" si="36"/>
        <v>1.2438804401827233</v>
      </c>
      <c r="T22">
        <f t="shared" si="36"/>
        <v>1.2389247412178517</v>
      </c>
      <c r="U22">
        <f t="shared" si="36"/>
        <v>1.1754504186127628</v>
      </c>
      <c r="V22">
        <f t="shared" si="36"/>
        <v>1.151273671511031</v>
      </c>
      <c r="W22">
        <f t="shared" si="36"/>
        <v>1.1144953257609207</v>
      </c>
      <c r="Y22">
        <f>J22</f>
        <v>2.1525961020382374</v>
      </c>
      <c r="AE22">
        <f t="shared" si="5"/>
        <v>2.2752940798544166</v>
      </c>
      <c r="AF22">
        <f t="shared" si="5"/>
        <v>2.1525961020382374</v>
      </c>
      <c r="AG22">
        <f t="shared" ref="AG22:AI22" si="37">AG21*(1+$B22)</f>
        <v>2.167770495506784</v>
      </c>
      <c r="AH22">
        <f t="shared" si="37"/>
        <v>2.1211061599870691</v>
      </c>
      <c r="AI22">
        <f t="shared" si="37"/>
        <v>1.8938447857027398</v>
      </c>
    </row>
    <row r="23" spans="1:37" x14ac:dyDescent="0.15">
      <c r="A23">
        <f t="shared" si="0"/>
        <v>2009</v>
      </c>
      <c r="B23" s="1">
        <v>1.4E-2</v>
      </c>
      <c r="D23">
        <f t="shared" si="17"/>
        <v>2.3071481969723786</v>
      </c>
      <c r="G23" s="2"/>
      <c r="K23">
        <f t="shared" ref="K23:W23" si="38">K22*(1+$B23)</f>
        <v>2.1981192824438791</v>
      </c>
      <c r="L23">
        <f t="shared" si="38"/>
        <v>2.150801646226888</v>
      </c>
      <c r="M23">
        <f t="shared" si="38"/>
        <v>1.9203586127025782</v>
      </c>
      <c r="N23">
        <f t="shared" si="38"/>
        <v>1.7441949252521147</v>
      </c>
      <c r="O23">
        <f t="shared" si="38"/>
        <v>1.5503954891129912</v>
      </c>
      <c r="P23">
        <f t="shared" si="38"/>
        <v>1.5708160983920882</v>
      </c>
      <c r="Q23">
        <f t="shared" si="38"/>
        <v>1.4025143735643648</v>
      </c>
      <c r="R23">
        <f t="shared" si="38"/>
        <v>1.3331885680269624</v>
      </c>
      <c r="S23">
        <f t="shared" si="38"/>
        <v>1.2612947663452814</v>
      </c>
      <c r="T23">
        <f t="shared" si="38"/>
        <v>1.2562696875949015</v>
      </c>
      <c r="U23">
        <f t="shared" si="38"/>
        <v>1.1919067244733415</v>
      </c>
      <c r="V23">
        <f t="shared" si="38"/>
        <v>1.1673915029121855</v>
      </c>
      <c r="W23">
        <f t="shared" si="38"/>
        <v>1.1300982603215737</v>
      </c>
      <c r="Y23">
        <f>K23</f>
        <v>2.1981192824438791</v>
      </c>
      <c r="AE23">
        <f t="shared" si="5"/>
        <v>2.3071481969723786</v>
      </c>
      <c r="AF23">
        <f t="shared" si="5"/>
        <v>2.1827324474667726</v>
      </c>
      <c r="AG23">
        <f t="shared" ref="AG23:AI23" si="39">AG22*(1+$B23)</f>
        <v>2.1981192824438791</v>
      </c>
      <c r="AH23">
        <f t="shared" si="39"/>
        <v>2.150801646226888</v>
      </c>
      <c r="AI23">
        <f t="shared" si="39"/>
        <v>1.9203586127025782</v>
      </c>
    </row>
    <row r="24" spans="1:37" x14ac:dyDescent="0.15">
      <c r="A24">
        <f t="shared" si="0"/>
        <v>2010</v>
      </c>
      <c r="B24" s="1">
        <v>2.4E-2</v>
      </c>
      <c r="D24">
        <f t="shared" si="17"/>
        <v>2.3625197536997158</v>
      </c>
      <c r="G24" s="2"/>
      <c r="L24">
        <f t="shared" ref="L24:W24" si="40">L23*(1+$B24)</f>
        <v>2.2024208857363332</v>
      </c>
      <c r="M24">
        <f t="shared" si="40"/>
        <v>1.9664472194074401</v>
      </c>
      <c r="N24">
        <f t="shared" si="40"/>
        <v>1.7860556034581656</v>
      </c>
      <c r="O24">
        <f t="shared" si="40"/>
        <v>1.587604980851703</v>
      </c>
      <c r="P24">
        <f t="shared" si="40"/>
        <v>1.6085156847534985</v>
      </c>
      <c r="Q24">
        <f t="shared" si="40"/>
        <v>1.4361747185299096</v>
      </c>
      <c r="R24">
        <f t="shared" si="40"/>
        <v>1.3651850936596095</v>
      </c>
      <c r="S24">
        <f t="shared" si="40"/>
        <v>1.2915658407375681</v>
      </c>
      <c r="T24">
        <f t="shared" si="40"/>
        <v>1.2864201600971792</v>
      </c>
      <c r="U24">
        <f t="shared" si="40"/>
        <v>1.2205124858607017</v>
      </c>
      <c r="V24">
        <f t="shared" si="40"/>
        <v>1.1954088989820779</v>
      </c>
      <c r="W24">
        <f t="shared" si="40"/>
        <v>1.1572206185692915</v>
      </c>
      <c r="Y24">
        <f>L24</f>
        <v>2.2024208857363332</v>
      </c>
      <c r="AE24">
        <f t="shared" si="5"/>
        <v>2.3625197536997158</v>
      </c>
      <c r="AF24">
        <f t="shared" si="5"/>
        <v>2.2351180262059751</v>
      </c>
      <c r="AG24">
        <f t="shared" ref="AG24:AI24" si="41">AG23*(1+$B24)</f>
        <v>2.2508741452225323</v>
      </c>
      <c r="AH24">
        <f t="shared" si="41"/>
        <v>2.2024208857363332</v>
      </c>
      <c r="AI24">
        <f t="shared" si="41"/>
        <v>1.9664472194074401</v>
      </c>
    </row>
    <row r="25" spans="1:37" x14ac:dyDescent="0.15">
      <c r="A25">
        <f t="shared" si="0"/>
        <v>2011</v>
      </c>
      <c r="B25" s="1">
        <v>1.9E-2</v>
      </c>
      <c r="D25">
        <f t="shared" si="17"/>
        <v>2.4074076290200104</v>
      </c>
      <c r="G25" s="2"/>
      <c r="M25">
        <f t="shared" ref="M25:W25" si="42">M24*(1+$B25)</f>
        <v>2.003809716576181</v>
      </c>
      <c r="N25">
        <f t="shared" si="42"/>
        <v>1.8199906599238707</v>
      </c>
      <c r="O25">
        <f t="shared" si="42"/>
        <v>1.6177694754878853</v>
      </c>
      <c r="P25">
        <f t="shared" si="42"/>
        <v>1.6390774827638148</v>
      </c>
      <c r="Q25">
        <f t="shared" si="42"/>
        <v>1.4634620381819778</v>
      </c>
      <c r="R25">
        <f t="shared" si="42"/>
        <v>1.391123610439142</v>
      </c>
      <c r="S25">
        <f t="shared" si="42"/>
        <v>1.3161055917115818</v>
      </c>
      <c r="T25">
        <f t="shared" si="42"/>
        <v>1.3108621431390255</v>
      </c>
      <c r="U25">
        <f t="shared" si="42"/>
        <v>1.2437022230920549</v>
      </c>
      <c r="V25">
        <f t="shared" si="42"/>
        <v>1.2181216680627374</v>
      </c>
      <c r="W25">
        <f t="shared" si="42"/>
        <v>1.179207810322108</v>
      </c>
      <c r="Y25">
        <f>M25</f>
        <v>2.003809716576181</v>
      </c>
      <c r="AE25">
        <f t="shared" si="5"/>
        <v>2.4074076290200104</v>
      </c>
      <c r="AF25">
        <f t="shared" si="5"/>
        <v>2.2775852687038882</v>
      </c>
      <c r="AG25">
        <f t="shared" ref="AG25:AI25" si="43">AG24*(1+$B25)</f>
        <v>2.29364075398176</v>
      </c>
      <c r="AH25">
        <f t="shared" si="43"/>
        <v>2.2442668825653231</v>
      </c>
      <c r="AI25">
        <f t="shared" si="43"/>
        <v>2.003809716576181</v>
      </c>
    </row>
    <row r="26" spans="1:37" x14ac:dyDescent="0.15">
      <c r="A26">
        <f t="shared" si="0"/>
        <v>2012</v>
      </c>
      <c r="B26" s="1">
        <v>1.9E-2</v>
      </c>
      <c r="D26">
        <f t="shared" si="17"/>
        <v>2.4531483739713904</v>
      </c>
      <c r="G26" s="2"/>
      <c r="N26">
        <f t="shared" ref="N26:W26" si="44">N25*(1+$B26)</f>
        <v>1.8545704824624241</v>
      </c>
      <c r="O26">
        <f t="shared" si="44"/>
        <v>1.648507095522155</v>
      </c>
      <c r="P26">
        <f t="shared" si="44"/>
        <v>1.6702199549363272</v>
      </c>
      <c r="Q26">
        <f t="shared" si="44"/>
        <v>1.4912678169074354</v>
      </c>
      <c r="R26">
        <f t="shared" si="44"/>
        <v>1.4175549590374856</v>
      </c>
      <c r="S26">
        <f t="shared" si="44"/>
        <v>1.3411115979541017</v>
      </c>
      <c r="T26">
        <f t="shared" si="44"/>
        <v>1.335768523858667</v>
      </c>
      <c r="U26">
        <f t="shared" si="44"/>
        <v>1.2673325653308039</v>
      </c>
      <c r="V26">
        <f t="shared" si="44"/>
        <v>1.2412659797559293</v>
      </c>
      <c r="W26">
        <f t="shared" si="44"/>
        <v>1.2016127587182279</v>
      </c>
      <c r="Y26">
        <f>N26</f>
        <v>1.8545704824624241</v>
      </c>
      <c r="AE26">
        <f t="shared" si="5"/>
        <v>2.4531483739713904</v>
      </c>
      <c r="AF26">
        <f t="shared" si="5"/>
        <v>2.3208593888092617</v>
      </c>
      <c r="AG26">
        <f t="shared" ref="AG26:AI26" si="45">AG25*(1+$B26)</f>
        <v>2.3372199283074133</v>
      </c>
      <c r="AH26">
        <f t="shared" si="45"/>
        <v>2.2869079533340639</v>
      </c>
      <c r="AI26">
        <f t="shared" si="45"/>
        <v>2.0418821011911281</v>
      </c>
    </row>
    <row r="27" spans="1:37" x14ac:dyDescent="0.15">
      <c r="A27">
        <f t="shared" si="0"/>
        <v>2013</v>
      </c>
      <c r="B27" s="1">
        <v>0.02</v>
      </c>
      <c r="D27">
        <f t="shared" si="17"/>
        <v>2.5022113414508182</v>
      </c>
      <c r="G27" s="2"/>
      <c r="O27">
        <f t="shared" ref="O27:W27" si="46">O26*(1+$B27)</f>
        <v>1.6814772374325981</v>
      </c>
      <c r="P27">
        <f t="shared" si="46"/>
        <v>1.7036243540350537</v>
      </c>
      <c r="Q27">
        <f t="shared" si="46"/>
        <v>1.5210931732455841</v>
      </c>
      <c r="R27">
        <f t="shared" si="46"/>
        <v>1.4459060582182353</v>
      </c>
      <c r="S27">
        <f t="shared" si="46"/>
        <v>1.3679338299131838</v>
      </c>
      <c r="T27">
        <f t="shared" si="46"/>
        <v>1.3624838943358404</v>
      </c>
      <c r="U27">
        <f t="shared" si="46"/>
        <v>1.2926792166374199</v>
      </c>
      <c r="V27">
        <f t="shared" si="46"/>
        <v>1.266091299351048</v>
      </c>
      <c r="W27">
        <f t="shared" si="46"/>
        <v>1.2256450138925925</v>
      </c>
      <c r="Y27">
        <f>O27</f>
        <v>1.6814772374325981</v>
      </c>
      <c r="AE27">
        <f t="shared" si="5"/>
        <v>2.5022113414508182</v>
      </c>
      <c r="AF27">
        <f t="shared" si="5"/>
        <v>2.3672765765854469</v>
      </c>
      <c r="AG27">
        <f t="shared" ref="AG27:AI27" si="47">AG26*(1+$B27)</f>
        <v>2.3839643268735617</v>
      </c>
      <c r="AH27">
        <f t="shared" si="47"/>
        <v>2.3326461124007452</v>
      </c>
      <c r="AI27">
        <f t="shared" si="47"/>
        <v>2.0827197432149509</v>
      </c>
    </row>
    <row r="28" spans="1:37" x14ac:dyDescent="0.15">
      <c r="A28">
        <f t="shared" si="0"/>
        <v>2014</v>
      </c>
      <c r="B28" s="1">
        <v>4.2000000000000003E-2</v>
      </c>
      <c r="D28">
        <f t="shared" si="17"/>
        <v>2.6073042177917527</v>
      </c>
      <c r="G28" s="2"/>
      <c r="P28">
        <f t="shared" ref="P28:W28" si="48">P27*(1+$B28)</f>
        <v>1.775176576904526</v>
      </c>
      <c r="Q28">
        <f t="shared" si="48"/>
        <v>1.5849790865218987</v>
      </c>
      <c r="R28">
        <f t="shared" si="48"/>
        <v>1.5066341126634011</v>
      </c>
      <c r="S28">
        <f t="shared" si="48"/>
        <v>1.4253870507695376</v>
      </c>
      <c r="T28">
        <f t="shared" si="48"/>
        <v>1.4197082178979457</v>
      </c>
      <c r="U28">
        <f t="shared" si="48"/>
        <v>1.3469717437361917</v>
      </c>
      <c r="V28">
        <f t="shared" si="48"/>
        <v>1.319267133923792</v>
      </c>
      <c r="W28">
        <f t="shared" si="48"/>
        <v>1.2771221044760814</v>
      </c>
      <c r="Y28">
        <f>P28</f>
        <v>1.775176576904526</v>
      </c>
      <c r="AE28">
        <f t="shared" si="5"/>
        <v>2.6073042177917527</v>
      </c>
      <c r="AF28">
        <f t="shared" si="5"/>
        <v>2.4667021928020358</v>
      </c>
      <c r="AG28">
        <f t="shared" ref="AG28:AI28" si="49">AG27*(1+$B28)</f>
        <v>2.4840908286022514</v>
      </c>
      <c r="AH28">
        <f t="shared" si="49"/>
        <v>2.4306172491215765</v>
      </c>
      <c r="AI28">
        <f t="shared" si="49"/>
        <v>2.170193972429979</v>
      </c>
    </row>
    <row r="29" spans="1:37" x14ac:dyDescent="0.15">
      <c r="A29">
        <f t="shared" si="0"/>
        <v>2015</v>
      </c>
      <c r="B29" s="1">
        <v>1.0999999999999999E-2</v>
      </c>
      <c r="D29">
        <f t="shared" si="17"/>
        <v>2.6359845641874617</v>
      </c>
      <c r="G29" s="2"/>
      <c r="Q29">
        <f t="shared" ref="Q29:W29" si="50">Q28*(1+$B29)</f>
        <v>1.6024138564736394</v>
      </c>
      <c r="R29">
        <f t="shared" si="50"/>
        <v>1.5232070879026984</v>
      </c>
      <c r="S29">
        <f t="shared" si="50"/>
        <v>1.4410663083280024</v>
      </c>
      <c r="T29">
        <f t="shared" si="50"/>
        <v>1.435325008294823</v>
      </c>
      <c r="U29">
        <f t="shared" si="50"/>
        <v>1.3617884329172896</v>
      </c>
      <c r="V29">
        <f t="shared" si="50"/>
        <v>1.3337790723969536</v>
      </c>
      <c r="W29">
        <f t="shared" si="50"/>
        <v>1.2911704476253183</v>
      </c>
      <c r="Y29">
        <f>Q29</f>
        <v>1.6024138564736394</v>
      </c>
      <c r="AE29">
        <f t="shared" si="5"/>
        <v>2.6359845641874617</v>
      </c>
      <c r="AF29">
        <f t="shared" si="5"/>
        <v>2.4938359169228579</v>
      </c>
      <c r="AG29">
        <f t="shared" ref="AG29:AI29" si="51">AG28*(1+$B29)</f>
        <v>2.5114158277168759</v>
      </c>
      <c r="AH29">
        <f t="shared" si="51"/>
        <v>2.4573540388619137</v>
      </c>
      <c r="AI29">
        <f t="shared" si="51"/>
        <v>2.1940661061267086</v>
      </c>
    </row>
    <row r="30" spans="1:37" x14ac:dyDescent="0.15">
      <c r="A30">
        <f t="shared" si="0"/>
        <v>2016</v>
      </c>
      <c r="B30" s="1">
        <v>0.03</v>
      </c>
      <c r="D30">
        <f t="shared" si="17"/>
        <v>2.7150641011130858</v>
      </c>
      <c r="G30" s="2"/>
      <c r="R30">
        <f t="shared" ref="R30:W30" si="52">R29*(1+$B30)</f>
        <v>1.5689033005397794</v>
      </c>
      <c r="S30">
        <f t="shared" si="52"/>
        <v>1.4842982975778425</v>
      </c>
      <c r="T30">
        <f t="shared" si="52"/>
        <v>1.4783847585436678</v>
      </c>
      <c r="U30">
        <f t="shared" si="52"/>
        <v>1.4026420859048083</v>
      </c>
      <c r="V30">
        <f t="shared" si="52"/>
        <v>1.3737924445688623</v>
      </c>
      <c r="W30">
        <f t="shared" si="52"/>
        <v>1.329905561054078</v>
      </c>
      <c r="Y30">
        <f>R30</f>
        <v>1.5689033005397794</v>
      </c>
      <c r="AE30">
        <f t="shared" si="5"/>
        <v>2.7150641011130858</v>
      </c>
      <c r="AF30">
        <f t="shared" si="5"/>
        <v>2.5686509944305436</v>
      </c>
      <c r="AG30">
        <f t="shared" ref="AG30:AI30" si="53">AG29*(1+$B30)</f>
        <v>2.586758302548382</v>
      </c>
      <c r="AH30">
        <f t="shared" si="53"/>
        <v>2.5310746600277714</v>
      </c>
      <c r="AI30">
        <f t="shared" si="53"/>
        <v>2.2598880893105098</v>
      </c>
    </row>
    <row r="31" spans="1:37" x14ac:dyDescent="0.15">
      <c r="A31">
        <f t="shared" si="0"/>
        <v>2017</v>
      </c>
      <c r="B31" s="1">
        <v>2E-3</v>
      </c>
      <c r="D31">
        <f t="shared" si="17"/>
        <v>2.720494229315312</v>
      </c>
      <c r="G31" s="2"/>
      <c r="S31">
        <f t="shared" ref="S31:W31" si="54">S30*(1+$B31)</f>
        <v>1.4872668941729981</v>
      </c>
      <c r="T31">
        <f t="shared" si="54"/>
        <v>1.4813415280607551</v>
      </c>
      <c r="U31">
        <f t="shared" si="54"/>
        <v>1.4054473700766179</v>
      </c>
      <c r="V31">
        <f t="shared" si="54"/>
        <v>1.3765400294579999</v>
      </c>
      <c r="W31">
        <f t="shared" si="54"/>
        <v>1.3325653721761861</v>
      </c>
      <c r="Y31">
        <f>S31</f>
        <v>1.4872668941729981</v>
      </c>
      <c r="AE31">
        <f t="shared" si="5"/>
        <v>2.720494229315312</v>
      </c>
      <c r="AF31">
        <f t="shared" si="5"/>
        <v>2.5737882964194045</v>
      </c>
      <c r="AG31">
        <f t="shared" ref="AG31:AI31" si="55">AG30*(1+$B31)</f>
        <v>2.5919318191534786</v>
      </c>
      <c r="AH31">
        <f t="shared" si="55"/>
        <v>2.5361368093478269</v>
      </c>
      <c r="AI31">
        <f t="shared" si="55"/>
        <v>2.2644078654891309</v>
      </c>
      <c r="AK31">
        <f>AE31</f>
        <v>2.720494229315312</v>
      </c>
    </row>
    <row r="32" spans="1:37" x14ac:dyDescent="0.15">
      <c r="A32">
        <f t="shared" si="0"/>
        <v>2018</v>
      </c>
      <c r="B32" s="1">
        <v>0.01</v>
      </c>
      <c r="D32">
        <f t="shared" si="17"/>
        <v>2.7476991716084651</v>
      </c>
      <c r="G32" s="2"/>
      <c r="T32">
        <f t="shared" ref="T32:W32" si="56">T31*(1+$B32)</f>
        <v>1.4961549433413628</v>
      </c>
      <c r="U32">
        <f t="shared" si="56"/>
        <v>1.4195018437773841</v>
      </c>
      <c r="V32">
        <f t="shared" si="56"/>
        <v>1.3903054297525799</v>
      </c>
      <c r="W32">
        <f t="shared" si="56"/>
        <v>1.345891025897948</v>
      </c>
      <c r="Y32">
        <f>T32</f>
        <v>1.4961549433413628</v>
      </c>
      <c r="AF32">
        <f t="shared" ref="AF32:AI32" si="57">AF31*(1+$B32)</f>
        <v>2.5995261793835986</v>
      </c>
      <c r="AG32">
        <f t="shared" si="57"/>
        <v>2.6178511373450135</v>
      </c>
      <c r="AH32">
        <f t="shared" si="57"/>
        <v>2.561498177441305</v>
      </c>
      <c r="AI32">
        <f t="shared" si="57"/>
        <v>2.287051944144022</v>
      </c>
      <c r="AK32">
        <f>AF32</f>
        <v>2.5995261793835986</v>
      </c>
    </row>
    <row r="33" spans="1:40" x14ac:dyDescent="0.15">
      <c r="A33">
        <f t="shared" si="0"/>
        <v>2019</v>
      </c>
      <c r="B33" s="1">
        <v>1.6E-2</v>
      </c>
      <c r="D33">
        <f t="shared" si="17"/>
        <v>2.7916623583542006</v>
      </c>
      <c r="G33" s="2"/>
      <c r="U33">
        <f t="shared" ref="U33:W33" si="58">U32*(1+$B33)</f>
        <v>1.4422138732778222</v>
      </c>
      <c r="V33">
        <f t="shared" si="58"/>
        <v>1.4125503166286211</v>
      </c>
      <c r="W33">
        <f t="shared" si="58"/>
        <v>1.3674252823123152</v>
      </c>
      <c r="Y33">
        <f>U33</f>
        <v>1.4422138732778222</v>
      </c>
      <c r="AG33">
        <f t="shared" ref="AG33:AI33" si="59">AG32*(1+$B33)</f>
        <v>2.659736755542534</v>
      </c>
      <c r="AH33">
        <f t="shared" si="59"/>
        <v>2.6024821482803659</v>
      </c>
      <c r="AI33">
        <f t="shared" si="59"/>
        <v>2.3236447752503264</v>
      </c>
      <c r="AK33">
        <f>AG33</f>
        <v>2.659736755542534</v>
      </c>
    </row>
    <row r="34" spans="1:40" x14ac:dyDescent="0.15">
      <c r="A34">
        <f t="shared" si="0"/>
        <v>2020</v>
      </c>
      <c r="B34" s="1">
        <v>-8.0000000000000002E-3</v>
      </c>
      <c r="D34">
        <f t="shared" si="17"/>
        <v>2.769329059487367</v>
      </c>
      <c r="G34" s="2"/>
      <c r="V34">
        <f t="shared" ref="V34:W34" si="60">V33*(1+$B34)</f>
        <v>1.4012499140955921</v>
      </c>
      <c r="W34">
        <f t="shared" si="60"/>
        <v>1.3564858800538167</v>
      </c>
      <c r="Y34">
        <f>V34</f>
        <v>1.4012499140955921</v>
      </c>
      <c r="AH34">
        <f t="shared" ref="AH34:AI34" si="61">AH33*(1+$B34)</f>
        <v>2.5816622910941232</v>
      </c>
      <c r="AI34">
        <f t="shared" si="61"/>
        <v>2.3050556170483238</v>
      </c>
      <c r="AK34">
        <f>AH34</f>
        <v>2.5816622910941232</v>
      </c>
    </row>
    <row r="35" spans="1:40" x14ac:dyDescent="0.15">
      <c r="A35">
        <f t="shared" si="0"/>
        <v>2021</v>
      </c>
      <c r="B35" s="1">
        <v>-1E-3</v>
      </c>
      <c r="D35">
        <f t="shared" si="17"/>
        <v>2.7665597304278795</v>
      </c>
      <c r="F35">
        <f>D35</f>
        <v>2.7665597304278795</v>
      </c>
      <c r="G35" s="2">
        <f>F35^(1/COUNT(D2:D35))-1</f>
        <v>3.038193716220805E-2</v>
      </c>
      <c r="H35" t="s">
        <v>0</v>
      </c>
      <c r="W35">
        <f t="shared" ref="W35" si="62">W34*(1+$B35)</f>
        <v>1.3551293941737628</v>
      </c>
      <c r="Y35">
        <f>W35</f>
        <v>1.3551293941737628</v>
      </c>
      <c r="Z35">
        <f>AVERAGE(Y2:Y35)</f>
        <v>1.7614653528789364</v>
      </c>
      <c r="AI35">
        <f t="shared" ref="AI35" si="63">AI34*(1+$B35)</f>
        <v>2.3027505614312753</v>
      </c>
      <c r="AK35">
        <f>AI35</f>
        <v>2.3027505614312753</v>
      </c>
      <c r="AL35">
        <f>AVERAGE(AK21:AK35)</f>
        <v>2.5728340033533685</v>
      </c>
    </row>
    <row r="36" spans="1:40" x14ac:dyDescent="0.15">
      <c r="D36" s="1"/>
    </row>
    <row r="37" spans="1:40" x14ac:dyDescent="0.15">
      <c r="A37" t="s">
        <v>1</v>
      </c>
      <c r="Z37">
        <f>Z35</f>
        <v>1.7614653528789364</v>
      </c>
      <c r="AA37" s="2">
        <f>Z37^(1/20)-1</f>
        <v>2.871176152393029E-2</v>
      </c>
      <c r="AB37" t="s">
        <v>3</v>
      </c>
      <c r="AL37">
        <f>AL35</f>
        <v>2.5728340033533685</v>
      </c>
      <c r="AM37" s="2">
        <f>AL37^(1/30)-1</f>
        <v>3.2001651359959027E-2</v>
      </c>
      <c r="AN37" t="s">
        <v>7</v>
      </c>
    </row>
    <row r="38" spans="1:40" x14ac:dyDescent="0.15">
      <c r="A38" t="s">
        <v>2</v>
      </c>
    </row>
    <row r="39" spans="1:40" x14ac:dyDescent="0.15">
      <c r="Z39">
        <f>MAX(Y21:Y35)</f>
        <v>2.2024208857363332</v>
      </c>
      <c r="AA39" s="2">
        <f>Z39^(1/20)-1</f>
        <v>4.0267464922284946E-2</v>
      </c>
      <c r="AB39" t="s">
        <v>4</v>
      </c>
      <c r="AL39">
        <f>MAX(AK22:AK35)</f>
        <v>2.720494229315312</v>
      </c>
      <c r="AM39" s="2">
        <f>AL39^(1/30)-1</f>
        <v>3.3923151949088348E-2</v>
      </c>
      <c r="AN39" t="s">
        <v>8</v>
      </c>
    </row>
    <row r="40" spans="1:40" x14ac:dyDescent="0.15">
      <c r="Z40">
        <f>MIN(Y21:Y35)</f>
        <v>1.3551293941737628</v>
      </c>
      <c r="AA40" s="2">
        <f>Z40^(1/20)-1</f>
        <v>1.5310875805991442E-2</v>
      </c>
      <c r="AB40" t="s">
        <v>5</v>
      </c>
      <c r="AL40">
        <f>MIN(AK22:AK35)</f>
        <v>2.3027505614312753</v>
      </c>
      <c r="AM40" s="2">
        <f>AL40^(1/30)-1</f>
        <v>2.8193600692206999E-2</v>
      </c>
      <c r="AN40" t="s">
        <v>9</v>
      </c>
    </row>
    <row r="41" spans="1:40" x14ac:dyDescent="0.15">
      <c r="Z41">
        <f>MEDIAN(Y21:Y35)</f>
        <v>1.6814772374325981</v>
      </c>
      <c r="AA41" s="2">
        <f>Z41^(1/20)-1</f>
        <v>2.6324153313354914E-2</v>
      </c>
      <c r="AB41" t="s">
        <v>6</v>
      </c>
      <c r="AL41">
        <f>MEDIAN(AK22:AK35)</f>
        <v>2.5995261793835986</v>
      </c>
      <c r="AM41" s="2">
        <f>AL41^(1/30)-1</f>
        <v>3.2356761372960507E-2</v>
      </c>
      <c r="AN41" t="s">
        <v>10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2022-04-27T06:44:12Z</dcterms:created>
  <dcterms:modified xsi:type="dcterms:W3CDTF">2022-04-29T05:25:43Z</dcterms:modified>
</cp:coreProperties>
</file>