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債券30％" sheetId="3" r:id="rId1"/>
    <sheet name="債券50％" sheetId="2" r:id="rId2"/>
    <sheet name="債券70％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2" l="1"/>
  <c r="P39" i="2"/>
  <c r="Q39" i="2"/>
  <c r="P36" i="2"/>
  <c r="Q36" i="2"/>
  <c r="H21" i="3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2" i="3"/>
  <c r="E4" i="3"/>
  <c r="E3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F4" i="3" l="1"/>
  <c r="F3" i="3"/>
  <c r="F4" i="2"/>
  <c r="F36" i="3" l="1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3" i="2"/>
  <c r="F12" i="2"/>
  <c r="F11" i="2"/>
  <c r="F10" i="2"/>
  <c r="F8" i="2"/>
  <c r="F7" i="2"/>
  <c r="F6" i="2"/>
  <c r="F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F36" i="1"/>
  <c r="H21" i="2" l="1"/>
  <c r="F2" i="2"/>
  <c r="H24" i="2"/>
  <c r="F5" i="2"/>
  <c r="H28" i="2"/>
  <c r="F9" i="2"/>
  <c r="H36" i="2"/>
  <c r="F17" i="2"/>
  <c r="G32" i="2" s="1"/>
  <c r="N33" i="3"/>
  <c r="F2" i="3"/>
  <c r="N36" i="3"/>
  <c r="G25" i="3"/>
  <c r="N35" i="3"/>
  <c r="N34" i="3"/>
  <c r="N32" i="3"/>
  <c r="H28" i="3"/>
  <c r="H36" i="3"/>
  <c r="G36" i="3"/>
  <c r="H24" i="3"/>
  <c r="H29" i="3"/>
  <c r="O32" i="3"/>
  <c r="O36" i="3"/>
  <c r="H30" i="3"/>
  <c r="H25" i="3"/>
  <c r="O35" i="3"/>
  <c r="O33" i="3"/>
  <c r="H35" i="3"/>
  <c r="H32" i="3"/>
  <c r="H34" i="3"/>
  <c r="H22" i="3"/>
  <c r="H26" i="3"/>
  <c r="O31" i="3"/>
  <c r="O34" i="3"/>
  <c r="H23" i="3"/>
  <c r="H27" i="3"/>
  <c r="H31" i="3"/>
  <c r="H33" i="3"/>
  <c r="H25" i="2"/>
  <c r="H29" i="2"/>
  <c r="H33" i="2"/>
  <c r="O32" i="2"/>
  <c r="O36" i="2"/>
  <c r="H30" i="2"/>
  <c r="O33" i="2"/>
  <c r="H35" i="2"/>
  <c r="H31" i="2"/>
  <c r="H34" i="2"/>
  <c r="H22" i="2"/>
  <c r="H26" i="2"/>
  <c r="O31" i="2"/>
  <c r="O34" i="2"/>
  <c r="H23" i="2"/>
  <c r="O35" i="2"/>
  <c r="H27" i="2"/>
  <c r="H32" i="2"/>
  <c r="G25" i="2" l="1"/>
  <c r="N35" i="2"/>
  <c r="N34" i="2"/>
  <c r="G24" i="2"/>
  <c r="N33" i="2"/>
  <c r="G23" i="2"/>
  <c r="G22" i="2"/>
  <c r="N31" i="2"/>
  <c r="G21" i="2"/>
  <c r="G27" i="2"/>
  <c r="G35" i="2"/>
  <c r="G36" i="2"/>
  <c r="G26" i="2"/>
  <c r="G30" i="2"/>
  <c r="G31" i="2"/>
  <c r="G33" i="2"/>
  <c r="G28" i="2"/>
  <c r="N32" i="2"/>
  <c r="N36" i="2"/>
  <c r="G34" i="2"/>
  <c r="G29" i="2"/>
  <c r="G21" i="3"/>
  <c r="N31" i="3"/>
  <c r="G31" i="3"/>
  <c r="G30" i="3"/>
  <c r="G22" i="3"/>
  <c r="G29" i="3"/>
  <c r="G26" i="3"/>
  <c r="G27" i="3"/>
  <c r="G32" i="3"/>
  <c r="G33" i="3"/>
  <c r="G24" i="3"/>
  <c r="G28" i="3"/>
  <c r="G35" i="3"/>
  <c r="G23" i="3"/>
  <c r="G34" i="3"/>
  <c r="I40" i="3"/>
  <c r="J40" i="3" s="1"/>
  <c r="I36" i="3"/>
  <c r="J36" i="3" s="1"/>
  <c r="I38" i="3"/>
  <c r="J38" i="3" s="1"/>
  <c r="I39" i="3"/>
  <c r="J39" i="3" s="1"/>
  <c r="P40" i="3"/>
  <c r="Q40" i="3" s="1"/>
  <c r="P39" i="3"/>
  <c r="Q39" i="3" s="1"/>
  <c r="P38" i="3"/>
  <c r="Q38" i="3" s="1"/>
  <c r="P36" i="3"/>
  <c r="Q36" i="3" s="1"/>
  <c r="I39" i="2"/>
  <c r="J39" i="2" s="1"/>
  <c r="I36" i="2"/>
  <c r="J36" i="2" s="1"/>
  <c r="I38" i="2"/>
  <c r="J38" i="2" s="1"/>
  <c r="I40" i="2"/>
  <c r="J40" i="2" s="1"/>
  <c r="P40" i="2"/>
  <c r="Q40" i="2" s="1"/>
  <c r="Q38" i="2"/>
  <c r="F2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8" i="1"/>
  <c r="F7" i="1"/>
  <c r="F6" i="1"/>
  <c r="F4" i="1"/>
  <c r="F3" i="1"/>
  <c r="G36" i="1" l="1"/>
  <c r="F9" i="1"/>
  <c r="F5" i="1"/>
  <c r="F13" i="1"/>
  <c r="G32" i="1" s="1"/>
  <c r="G33" i="1"/>
  <c r="G34" i="1"/>
  <c r="G35" i="1"/>
  <c r="H21" i="1"/>
  <c r="O34" i="1"/>
  <c r="H28" i="1"/>
  <c r="H32" i="1"/>
  <c r="H36" i="1"/>
  <c r="H29" i="1"/>
  <c r="H33" i="1"/>
  <c r="H30" i="1"/>
  <c r="H34" i="1"/>
  <c r="H27" i="1"/>
  <c r="H31" i="1"/>
  <c r="H35" i="1"/>
  <c r="O35" i="1"/>
  <c r="H25" i="1"/>
  <c r="O32" i="1"/>
  <c r="O36" i="1"/>
  <c r="H22" i="1"/>
  <c r="H26" i="1"/>
  <c r="H24" i="1"/>
  <c r="O33" i="1"/>
  <c r="O31" i="1"/>
  <c r="H23" i="1"/>
  <c r="G23" i="1" l="1"/>
  <c r="N34" i="1"/>
  <c r="G30" i="1"/>
  <c r="G25" i="1"/>
  <c r="G31" i="1"/>
  <c r="G29" i="1"/>
  <c r="N36" i="1"/>
  <c r="G24" i="1"/>
  <c r="G28" i="1"/>
  <c r="N33" i="1"/>
  <c r="N31" i="1"/>
  <c r="N32" i="1"/>
  <c r="N35" i="1"/>
  <c r="G27" i="1"/>
  <c r="G26" i="1"/>
  <c r="G21" i="1"/>
  <c r="G22" i="1"/>
  <c r="I38" i="1"/>
  <c r="I40" i="1"/>
  <c r="J40" i="1" s="1"/>
  <c r="I39" i="1"/>
  <c r="J39" i="1" s="1"/>
  <c r="I36" i="1"/>
  <c r="J36" i="1" s="1"/>
  <c r="J38" i="1"/>
  <c r="P40" i="1"/>
  <c r="Q40" i="1" s="1"/>
  <c r="P36" i="1"/>
  <c r="Q36" i="1" s="1"/>
  <c r="P39" i="1"/>
  <c r="Q39" i="1" s="1"/>
  <c r="P38" i="1"/>
  <c r="Q3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<sst xmlns="http://schemas.openxmlformats.org/spreadsheetml/2006/main" count="57" uniqueCount="18">
  <si>
    <t>全世界株式</t>
    <rPh sb="0" eb="5">
      <t>ゼンセカイカブシキ</t>
    </rPh>
    <phoneticPr fontId="1"/>
  </si>
  <si>
    <t>国内債券</t>
    <rPh sb="0" eb="4">
      <t>コクナイサイケン</t>
    </rPh>
    <phoneticPr fontId="1"/>
  </si>
  <si>
    <t>20年運用</t>
    <rPh sb="2" eb="3">
      <t>ネン</t>
    </rPh>
    <rPh sb="3" eb="5">
      <t>ウンヨウ</t>
    </rPh>
    <phoneticPr fontId="1"/>
  </si>
  <si>
    <t>過去20年の平均利回り（1年あたり）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</si>
  <si>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過去20年の最大利回り（1年あたり）</t>
    <rPh sb="0" eb="2">
      <t>カコ</t>
    </rPh>
    <rPh sb="4" eb="5">
      <t>ネン</t>
    </rPh>
    <rPh sb="6" eb="8">
      <t>サイダイ</t>
    </rPh>
    <rPh sb="8" eb="10">
      <t>リマワ</t>
    </rPh>
    <rPh sb="13" eb="14">
      <t>ネン</t>
    </rPh>
    <phoneticPr fontId="1"/>
  </si>
  <si>
    <t>過去20年の最小利回り（1年あたり）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</si>
  <si>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過去20年の中央値（1年あたり）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</si>
  <si>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過去30年の平均利回り（1年あたり）</t>
    <rPh sb="6" eb="8">
      <t>ヘイキン</t>
    </rPh>
    <rPh sb="13" eb="14">
      <t>ネン</t>
    </rPh>
    <phoneticPr fontId="1"/>
  </si>
  <si>
    <t>過去30年の最大利回り（1年あたり）</t>
    <rPh sb="6" eb="8">
      <t>サイダイ</t>
    </rPh>
    <rPh sb="8" eb="10">
      <t>リマワ</t>
    </rPh>
    <rPh sb="13" eb="14">
      <t>ネン</t>
    </rPh>
    <phoneticPr fontId="1"/>
  </si>
  <si>
    <t>過去30年の最小利回り（1年あたり）</t>
    <rPh sb="6" eb="8">
      <t>サイショウ</t>
    </rPh>
    <rPh sb="13" eb="14">
      <t>ネン</t>
    </rPh>
    <phoneticPr fontId="1"/>
  </si>
  <si>
    <t>過去30年の中央値（1年あたり）</t>
    <rPh sb="6" eb="9">
      <t>チュウオウチ</t>
    </rPh>
    <rPh sb="11" eb="12">
      <t>ネン</t>
    </rPh>
    <phoneticPr fontId="1"/>
  </si>
  <si>
    <t>30年運用</t>
    <rPh sb="2" eb="3">
      <t>ネン</t>
    </rPh>
    <rPh sb="3" eb="5">
      <t>ウンヨウ</t>
    </rPh>
    <phoneticPr fontId="1"/>
  </si>
  <si>
    <t>債券割合：</t>
    <rPh sb="0" eb="2">
      <t>サイケン</t>
    </rPh>
    <rPh sb="2" eb="4">
      <t>ワリアイ</t>
    </rPh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</si>
  <si>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</si>
  <si>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https://myindex.jp/data_i.php?q=MS1025JPY</t>
  </si>
  <si>
    <t>https://myindex.jp/data_i.php?q=NM2001JPY</t>
  </si>
  <si>
    <t>最大損失</t>
    <rPh sb="0" eb="4">
      <t>サイダイソンシツ</t>
    </rPh>
    <phoneticPr fontId="1"/>
  </si>
  <si>
    <t>損失発生</t>
    <rPh sb="0" eb="2">
      <t>ソンシツ</t>
    </rPh>
    <rPh sb="2" eb="4">
      <t>ハッセイ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</si>
</sst>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/>
  </sheetViews>
  <sheetFormatPr defaultRowHeight="13.5" x14ac:dyDescent="0.15"/>
  <cols>
    <col min="5" max="7" width="9" customWidth="1"/>
  </cols>
  <sheetData>
    <row r="1" spans="1:9" x14ac:dyDescent="0.15">
      <c r="B1" t="s">
        <v>1</v>
      </c>
      <c r="C1" t="s">
        <v>0</v>
      </c>
      <c r="D1" t="s">
        <v>12</v>
      </c>
      <c r="E1" s="2">
        <v>0.3</v>
      </c>
      <c r="F1" s="2" t="s">
        <v>17</v>
      </c>
      <c r="G1" s="2"/>
    </row>
    <row r="2" spans="1:9" x14ac:dyDescent="0.15">
      <c r="A2">
        <v>1988</v>
      </c>
      <c r="B2" s="1">
        <v>5.7000000000000002E-2</v>
      </c>
      <c r="C2" s="1">
        <v>0.28100000000000003</v>
      </c>
      <c r="E2" s="3">
        <f>(1+B2*$E$1)*(1+C2*(1-$E$1))</f>
        <v>1.2171635699999999</v>
      </c>
      <c r="F2" s="3" t="str">
        <f t="shared" ref="F2:F36" si="0">IF(E2&lt;1,E2-1,"")</f>
        <v/>
      </c>
      <c r="G2" s="6"/>
      <c r="H2" s="6"/>
      <c r="I2" s="3"/>
    </row>
    <row r="3" spans="1:9" x14ac:dyDescent="0.15">
      <c r="A3">
        <f t="shared" ref="A3:A34" si="1">A2+1</f>
        <v>1989</v>
      </c>
      <c r="B3" s="1">
        <v>-7.0000000000000001E-3</v>
      </c>
      <c r="C3" s="1">
        <v>0.35299999999999998</v>
      </c>
      <c r="E3" s="3">
        <f>(1+B3*$E$1)*(1+C3*(1-$E$1))</f>
        <v>1.2444810899999998</v>
      </c>
      <c r="F3" s="3" t="str">
        <f t="shared" si="0"/>
        <v/>
      </c>
      <c r="G3" s="3"/>
      <c r="H3" s="6"/>
    </row>
    <row r="4" spans="1:9" x14ac:dyDescent="0.15">
      <c r="A4">
        <f t="shared" si="1"/>
        <v>1990</v>
      </c>
      <c r="B4" s="1">
        <v>2.1999999999999999E-2</v>
      </c>
      <c r="C4" s="1">
        <v>-0.21099999999999999</v>
      </c>
      <c r="E4" s="3">
        <f>(1+B4*$E$1)*(1+C4*(1-$E$1))</f>
        <v>0.85792517999999995</v>
      </c>
      <c r="F4" s="3">
        <f t="shared" si="0"/>
        <v>-0.14207482000000005</v>
      </c>
      <c r="G4" s="3"/>
    </row>
    <row r="5" spans="1:9" x14ac:dyDescent="0.15">
      <c r="A5">
        <f t="shared" si="1"/>
        <v>1991</v>
      </c>
      <c r="B5" s="1">
        <v>0.12</v>
      </c>
      <c r="C5" s="1">
        <v>0.10199999999999999</v>
      </c>
      <c r="E5" s="3">
        <f t="shared" ref="E5:E36" si="2">(1+B5*$E$1)*(1+C5*(1-$E$1))</f>
        <v>1.1099703999999999</v>
      </c>
      <c r="F5" s="3" t="str">
        <f t="shared" si="0"/>
        <v/>
      </c>
      <c r="G5" s="3"/>
    </row>
    <row r="6" spans="1:9" x14ac:dyDescent="0.15">
      <c r="A6">
        <f t="shared" si="1"/>
        <v>1992</v>
      </c>
      <c r="B6" s="1">
        <v>0.10100000000000001</v>
      </c>
      <c r="C6" s="1">
        <v>-4.2000000000000003E-2</v>
      </c>
      <c r="E6" s="3">
        <f t="shared" si="2"/>
        <v>1.0000091799999999</v>
      </c>
      <c r="F6" s="3" t="str">
        <f t="shared" si="0"/>
        <v/>
      </c>
      <c r="G6" s="3"/>
    </row>
    <row r="7" spans="1:9" x14ac:dyDescent="0.15">
      <c r="A7">
        <f t="shared" si="1"/>
        <v>1993</v>
      </c>
      <c r="B7" s="1">
        <v>0.125</v>
      </c>
      <c r="C7" s="1">
        <v>0.11700000000000001</v>
      </c>
      <c r="E7" s="3">
        <f t="shared" si="2"/>
        <v>1.1224712500000003</v>
      </c>
      <c r="F7" s="3" t="str">
        <f t="shared" si="0"/>
        <v/>
      </c>
      <c r="G7" s="3"/>
    </row>
    <row r="8" spans="1:9" x14ac:dyDescent="0.15">
      <c r="A8">
        <f t="shared" si="1"/>
        <v>1994</v>
      </c>
      <c r="B8" s="1">
        <v>-1.2999999999999999E-2</v>
      </c>
      <c r="C8" s="1">
        <v>-6.3E-2</v>
      </c>
      <c r="E8" s="3">
        <f t="shared" si="2"/>
        <v>0.95217198999999997</v>
      </c>
      <c r="F8" s="3">
        <f t="shared" si="0"/>
        <v>-4.7828010000000032E-2</v>
      </c>
      <c r="G8" s="3"/>
    </row>
    <row r="9" spans="1:9" x14ac:dyDescent="0.15">
      <c r="A9">
        <f t="shared" si="1"/>
        <v>1995</v>
      </c>
      <c r="B9" s="1">
        <v>0.12</v>
      </c>
      <c r="C9" s="1">
        <v>0.24099999999999999</v>
      </c>
      <c r="E9" s="3">
        <f t="shared" si="2"/>
        <v>1.2107732000000002</v>
      </c>
      <c r="F9" s="3" t="str">
        <f t="shared" si="0"/>
        <v/>
      </c>
      <c r="G9" s="3"/>
    </row>
    <row r="10" spans="1:9" x14ac:dyDescent="0.15">
      <c r="A10">
        <f t="shared" si="1"/>
        <v>1996</v>
      </c>
      <c r="B10" s="1">
        <v>5.1999999999999998E-2</v>
      </c>
      <c r="C10" s="1">
        <v>0.26800000000000002</v>
      </c>
      <c r="E10" s="3">
        <f t="shared" si="2"/>
        <v>1.20612656</v>
      </c>
      <c r="F10" s="3" t="str">
        <f t="shared" si="0"/>
        <v/>
      </c>
      <c r="G10" s="3"/>
    </row>
    <row r="11" spans="1:9" x14ac:dyDescent="0.15">
      <c r="A11">
        <f t="shared" si="1"/>
        <v>1997</v>
      </c>
      <c r="B11" s="1">
        <v>5.7000000000000002E-2</v>
      </c>
      <c r="C11" s="1">
        <v>0.29599999999999999</v>
      </c>
      <c r="E11" s="3">
        <f t="shared" si="2"/>
        <v>1.22784312</v>
      </c>
      <c r="F11" s="3" t="str">
        <f t="shared" si="0"/>
        <v/>
      </c>
      <c r="G11" s="3"/>
    </row>
    <row r="12" spans="1:9" x14ac:dyDescent="0.15">
      <c r="A12">
        <f t="shared" si="1"/>
        <v>1998</v>
      </c>
      <c r="B12" s="1">
        <v>4.0000000000000001E-3</v>
      </c>
      <c r="C12" s="1">
        <v>0.06</v>
      </c>
      <c r="E12" s="3">
        <f t="shared" si="2"/>
        <v>1.0432504</v>
      </c>
      <c r="F12" s="3" t="str">
        <f t="shared" si="0"/>
        <v/>
      </c>
      <c r="G12" s="3"/>
    </row>
    <row r="13" spans="1:9" x14ac:dyDescent="0.15">
      <c r="A13">
        <f t="shared" si="1"/>
        <v>1999</v>
      </c>
      <c r="B13" s="1">
        <v>5.3999999999999999E-2</v>
      </c>
      <c r="C13" s="1">
        <v>0.14199999999999999</v>
      </c>
      <c r="E13" s="3">
        <f t="shared" si="2"/>
        <v>1.1172102799999999</v>
      </c>
      <c r="F13" s="3" t="str">
        <f t="shared" si="0"/>
        <v/>
      </c>
      <c r="G13" s="3"/>
    </row>
    <row r="14" spans="1:9" x14ac:dyDescent="0.15">
      <c r="A14">
        <f t="shared" si="1"/>
        <v>2000</v>
      </c>
      <c r="B14" s="1">
        <v>2.1000000000000001E-2</v>
      </c>
      <c r="C14" s="1">
        <v>-3.5999999999999997E-2</v>
      </c>
      <c r="E14" s="3">
        <f t="shared" si="2"/>
        <v>0.98094123999999994</v>
      </c>
      <c r="F14" s="3">
        <f t="shared" si="0"/>
        <v>-1.9058760000000063E-2</v>
      </c>
      <c r="G14" s="3"/>
    </row>
    <row r="15" spans="1:9" x14ac:dyDescent="0.15">
      <c r="A15">
        <f t="shared" si="1"/>
        <v>2001</v>
      </c>
      <c r="B15" s="1">
        <v>3.3000000000000002E-2</v>
      </c>
      <c r="C15" s="1">
        <v>-3.2000000000000001E-2</v>
      </c>
      <c r="E15" s="3">
        <f t="shared" si="2"/>
        <v>0.98727824000000008</v>
      </c>
      <c r="F15" s="3">
        <f t="shared" si="0"/>
        <v>-1.2721759999999915E-2</v>
      </c>
      <c r="G15" s="3"/>
    </row>
    <row r="16" spans="1:9" x14ac:dyDescent="0.15">
      <c r="A16">
        <f t="shared" si="1"/>
        <v>2002</v>
      </c>
      <c r="B16" s="1">
        <v>3.3000000000000002E-2</v>
      </c>
      <c r="C16" s="1">
        <v>-0.29599999999999999</v>
      </c>
      <c r="E16" s="3">
        <f t="shared" si="2"/>
        <v>0.80064872000000009</v>
      </c>
      <c r="F16" s="3">
        <f t="shared" si="0"/>
        <v>-0.19935127999999991</v>
      </c>
      <c r="G16" s="3"/>
    </row>
    <row r="17" spans="1:15" x14ac:dyDescent="0.15">
      <c r="A17">
        <f t="shared" si="1"/>
        <v>2003</v>
      </c>
      <c r="B17" s="1">
        <v>-7.0000000000000001E-3</v>
      </c>
      <c r="C17" s="1">
        <v>0.217</v>
      </c>
      <c r="E17" s="3">
        <f t="shared" si="2"/>
        <v>1.1494810099999999</v>
      </c>
      <c r="F17" s="3" t="str">
        <f t="shared" si="0"/>
        <v/>
      </c>
      <c r="G17" s="3"/>
    </row>
    <row r="18" spans="1:15" x14ac:dyDescent="0.15">
      <c r="A18">
        <f t="shared" si="1"/>
        <v>2004</v>
      </c>
      <c r="B18" s="1">
        <v>1.2999999999999999E-2</v>
      </c>
      <c r="C18" s="1">
        <v>0.104</v>
      </c>
      <c r="E18" s="3">
        <f t="shared" si="2"/>
        <v>1.07698392</v>
      </c>
      <c r="F18" s="3" t="str">
        <f t="shared" si="0"/>
        <v/>
      </c>
      <c r="G18" s="3"/>
    </row>
    <row r="19" spans="1:15" x14ac:dyDescent="0.15">
      <c r="A19">
        <f t="shared" si="1"/>
        <v>2005</v>
      </c>
      <c r="B19" s="1">
        <v>8.0000000000000002E-3</v>
      </c>
      <c r="C19" s="1">
        <v>0.28299999999999997</v>
      </c>
      <c r="E19" s="3">
        <f t="shared" si="2"/>
        <v>1.2009754399999999</v>
      </c>
      <c r="F19" s="3" t="str">
        <f t="shared" si="0"/>
        <v/>
      </c>
      <c r="G19" s="3"/>
      <c r="N19" s="3"/>
    </row>
    <row r="20" spans="1:15" x14ac:dyDescent="0.15">
      <c r="A20">
        <f t="shared" si="1"/>
        <v>2006</v>
      </c>
      <c r="B20" s="1">
        <v>2E-3</v>
      </c>
      <c r="C20" s="1">
        <v>0.22600000000000001</v>
      </c>
      <c r="E20" s="3">
        <f t="shared" si="2"/>
        <v>1.1588949199999998</v>
      </c>
      <c r="F20" s="3" t="str">
        <f t="shared" si="0"/>
        <v/>
      </c>
      <c r="G20" s="3" t="s">
        <v>16</v>
      </c>
      <c r="H20" s="4" t="s">
        <v>2</v>
      </c>
      <c r="N20" s="3"/>
    </row>
    <row r="21" spans="1:15" x14ac:dyDescent="0.15">
      <c r="A21">
        <f t="shared" si="1"/>
        <v>2007</v>
      </c>
      <c r="B21" s="1">
        <v>2.7E-2</v>
      </c>
      <c r="C21" s="1">
        <v>5.0999999999999997E-2</v>
      </c>
      <c r="E21" s="3">
        <f t="shared" si="2"/>
        <v>1.0440891700000001</v>
      </c>
      <c r="F21" s="3" t="str">
        <f t="shared" si="0"/>
        <v/>
      </c>
      <c r="G21" s="3">
        <f>MIN(F2:F21)</f>
        <v>-0.19935127999999991</v>
      </c>
      <c r="H21">
        <f>PRODUCT(E2:E21)</f>
        <v>4.4943416849908324</v>
      </c>
      <c r="N21" s="3"/>
    </row>
    <row r="22" spans="1:15" x14ac:dyDescent="0.15">
      <c r="A22">
        <f t="shared" si="1"/>
        <v>2008</v>
      </c>
      <c r="B22" s="1">
        <v>3.4000000000000002E-2</v>
      </c>
      <c r="C22" s="1">
        <v>-0.52900000000000003</v>
      </c>
      <c r="E22" s="3">
        <f t="shared" si="2"/>
        <v>0.63612293999999991</v>
      </c>
      <c r="F22" s="3">
        <f t="shared" si="0"/>
        <v>-0.36387706000000009</v>
      </c>
      <c r="G22" s="3">
        <f t="shared" ref="G22:G36" si="3">MIN(F3:F22)</f>
        <v>-0.36387706000000009</v>
      </c>
      <c r="H22">
        <f t="shared" ref="H22:H36" si="4">PRODUCT(E3:E22)</f>
        <v>2.3488657699646081</v>
      </c>
      <c r="N22" s="3"/>
    </row>
    <row r="23" spans="1:15" x14ac:dyDescent="0.15">
      <c r="A23">
        <f t="shared" si="1"/>
        <v>2009</v>
      </c>
      <c r="B23" s="1">
        <v>1.4E-2</v>
      </c>
      <c r="C23" s="1">
        <v>0.39600000000000002</v>
      </c>
      <c r="E23" s="3">
        <f t="shared" si="2"/>
        <v>1.2825642400000001</v>
      </c>
      <c r="F23" s="3" t="str">
        <f t="shared" si="0"/>
        <v/>
      </c>
      <c r="G23" s="3">
        <f t="shared" si="3"/>
        <v>-0.36387706000000009</v>
      </c>
      <c r="H23">
        <f t="shared" si="4"/>
        <v>2.4207448914444116</v>
      </c>
      <c r="N23" s="3"/>
    </row>
    <row r="24" spans="1:15" x14ac:dyDescent="0.15">
      <c r="A24">
        <f t="shared" si="1"/>
        <v>2010</v>
      </c>
      <c r="B24" s="1">
        <v>2.4E-2</v>
      </c>
      <c r="C24" s="1">
        <v>-1.2E-2</v>
      </c>
      <c r="E24" s="3">
        <f t="shared" si="2"/>
        <v>0.9987395200000001</v>
      </c>
      <c r="F24" s="3">
        <f t="shared" si="0"/>
        <v>-1.2604799999998972E-3</v>
      </c>
      <c r="G24" s="3">
        <f t="shared" si="3"/>
        <v>-0.36387706000000009</v>
      </c>
      <c r="H24">
        <f t="shared" si="4"/>
        <v>2.8180704416714346</v>
      </c>
      <c r="N24" s="3"/>
    </row>
    <row r="25" spans="1:15" x14ac:dyDescent="0.15">
      <c r="A25">
        <f t="shared" si="1"/>
        <v>2011</v>
      </c>
      <c r="B25" s="1">
        <v>1.9E-2</v>
      </c>
      <c r="C25" s="1">
        <v>-0.11799999999999999</v>
      </c>
      <c r="E25" s="3">
        <f t="shared" si="2"/>
        <v>0.92262918000000005</v>
      </c>
      <c r="F25" s="3">
        <f t="shared" si="0"/>
        <v>-7.7370819999999951E-2</v>
      </c>
      <c r="G25" s="3">
        <f>MIN(F6:F25)</f>
        <v>-0.36387706000000009</v>
      </c>
      <c r="H25">
        <f t="shared" si="4"/>
        <v>2.3424354566406032</v>
      </c>
      <c r="N25" s="3"/>
    </row>
    <row r="26" spans="1:15" x14ac:dyDescent="0.15">
      <c r="A26">
        <f t="shared" si="1"/>
        <v>2012</v>
      </c>
      <c r="B26" s="1">
        <v>1.9E-2</v>
      </c>
      <c r="C26" s="1">
        <v>0.317</v>
      </c>
      <c r="E26" s="3">
        <f t="shared" si="2"/>
        <v>1.22886483</v>
      </c>
      <c r="F26" s="3" t="str">
        <f t="shared" si="0"/>
        <v/>
      </c>
      <c r="G26" s="3">
        <f t="shared" si="3"/>
        <v>-0.36387706000000009</v>
      </c>
      <c r="H26">
        <f t="shared" si="4"/>
        <v>2.8785101244876854</v>
      </c>
      <c r="N26" s="3"/>
    </row>
    <row r="27" spans="1:15" x14ac:dyDescent="0.15">
      <c r="A27">
        <f t="shared" si="1"/>
        <v>2013</v>
      </c>
      <c r="B27" s="1">
        <v>0.02</v>
      </c>
      <c r="C27" s="1">
        <v>0.499</v>
      </c>
      <c r="E27" s="3">
        <f t="shared" si="2"/>
        <v>1.3573957999999999</v>
      </c>
      <c r="F27" s="3" t="str">
        <f t="shared" si="0"/>
        <v/>
      </c>
      <c r="G27" s="3">
        <f t="shared" si="3"/>
        <v>-0.36387706000000009</v>
      </c>
      <c r="H27">
        <f t="shared" si="4"/>
        <v>3.4809600274724732</v>
      </c>
      <c r="N27" s="3"/>
    </row>
    <row r="28" spans="1:15" x14ac:dyDescent="0.15">
      <c r="A28">
        <f t="shared" si="1"/>
        <v>2014</v>
      </c>
      <c r="B28" s="1">
        <v>4.2000000000000003E-2</v>
      </c>
      <c r="C28" s="1">
        <v>0.2</v>
      </c>
      <c r="E28" s="3">
        <f t="shared" si="2"/>
        <v>1.1543639999999999</v>
      </c>
      <c r="F28" s="3" t="str">
        <f t="shared" si="0"/>
        <v/>
      </c>
      <c r="G28" s="3">
        <f t="shared" si="3"/>
        <v>-0.36387706000000009</v>
      </c>
      <c r="H28">
        <f t="shared" si="4"/>
        <v>4.2201356302796009</v>
      </c>
      <c r="N28" s="3"/>
    </row>
    <row r="29" spans="1:15" x14ac:dyDescent="0.15">
      <c r="A29">
        <f t="shared" si="1"/>
        <v>2015</v>
      </c>
      <c r="B29" s="1">
        <v>1.0999999999999999E-2</v>
      </c>
      <c r="C29" s="1">
        <v>-2.1000000000000001E-2</v>
      </c>
      <c r="E29" s="3">
        <f t="shared" si="2"/>
        <v>0.98855149000000009</v>
      </c>
      <c r="F29" s="3">
        <f t="shared" si="0"/>
        <v>-1.1448509999999912E-2</v>
      </c>
      <c r="G29" s="3">
        <f t="shared" si="3"/>
        <v>-0.36387706000000009</v>
      </c>
      <c r="H29">
        <f t="shared" si="4"/>
        <v>3.4455844953579975</v>
      </c>
      <c r="N29" s="3"/>
    </row>
    <row r="30" spans="1:15" x14ac:dyDescent="0.15">
      <c r="A30">
        <f t="shared" si="1"/>
        <v>2016</v>
      </c>
      <c r="B30" s="1">
        <v>0.03</v>
      </c>
      <c r="C30" s="1">
        <v>5.5E-2</v>
      </c>
      <c r="E30" s="3">
        <f t="shared" si="2"/>
        <v>1.0478464999999999</v>
      </c>
      <c r="F30" s="3" t="str">
        <f t="shared" si="0"/>
        <v/>
      </c>
      <c r="G30" s="3">
        <f t="shared" si="3"/>
        <v>-0.36387706000000009</v>
      </c>
      <c r="H30">
        <f t="shared" si="4"/>
        <v>2.993420237686454</v>
      </c>
      <c r="N30" s="3" t="s">
        <v>16</v>
      </c>
      <c r="O30" t="s">
        <v>11</v>
      </c>
    </row>
    <row r="31" spans="1:15" x14ac:dyDescent="0.15">
      <c r="A31">
        <f t="shared" si="1"/>
        <v>2017</v>
      </c>
      <c r="B31" s="1">
        <v>2E-3</v>
      </c>
      <c r="C31" s="1">
        <v>0.2</v>
      </c>
      <c r="E31" s="3">
        <f t="shared" si="2"/>
        <v>1.1406839999999998</v>
      </c>
      <c r="F31" s="3" t="str">
        <f t="shared" si="0"/>
        <v/>
      </c>
      <c r="G31" s="3">
        <f t="shared" si="3"/>
        <v>-0.36387706000000009</v>
      </c>
      <c r="H31">
        <f t="shared" si="4"/>
        <v>2.7809306537508922</v>
      </c>
      <c r="N31" s="3">
        <f>MIN(F2:F31)</f>
        <v>-0.36387706000000009</v>
      </c>
      <c r="O31">
        <f>PRODUCT(E2:E31)</f>
        <v>7.6874339040148714</v>
      </c>
    </row>
    <row r="32" spans="1:15" x14ac:dyDescent="0.15">
      <c r="A32">
        <f t="shared" si="1"/>
        <v>2018</v>
      </c>
      <c r="B32" s="1">
        <v>0.01</v>
      </c>
      <c r="C32" s="1">
        <v>-0.124</v>
      </c>
      <c r="E32" s="3">
        <f t="shared" si="2"/>
        <v>0.91593959999999996</v>
      </c>
      <c r="F32" s="3">
        <f t="shared" si="0"/>
        <v>-8.4060400000000035E-2</v>
      </c>
      <c r="G32" s="3">
        <f t="shared" si="3"/>
        <v>-0.36387706000000009</v>
      </c>
      <c r="H32">
        <f t="shared" si="4"/>
        <v>2.4415658126029283</v>
      </c>
      <c r="N32" s="3">
        <f t="shared" ref="N32:N35" si="5">MIN(F3:F32)</f>
        <v>-0.36387706000000009</v>
      </c>
      <c r="O32">
        <f t="shared" ref="O32:O36" si="6">PRODUCT(E3:E32)</f>
        <v>5.7849456791331795</v>
      </c>
    </row>
    <row r="33" spans="1:18" x14ac:dyDescent="0.15">
      <c r="A33">
        <f t="shared" si="1"/>
        <v>2019</v>
      </c>
      <c r="B33" s="1">
        <v>1.6E-2</v>
      </c>
      <c r="C33" s="1">
        <v>0.28599999999999998</v>
      </c>
      <c r="E33" s="3">
        <f t="shared" si="2"/>
        <v>1.2059609599999999</v>
      </c>
      <c r="F33" s="3" t="str">
        <f t="shared" si="0"/>
        <v/>
      </c>
      <c r="G33" s="3">
        <f t="shared" si="3"/>
        <v>-0.36387706000000009</v>
      </c>
      <c r="H33">
        <f t="shared" si="4"/>
        <v>2.6355226979023203</v>
      </c>
      <c r="N33" s="3">
        <f t="shared" si="5"/>
        <v>-0.36387706000000009</v>
      </c>
      <c r="O33">
        <f t="shared" si="6"/>
        <v>5.6058856183626746</v>
      </c>
    </row>
    <row r="34" spans="1:18" x14ac:dyDescent="0.15">
      <c r="A34">
        <f t="shared" si="1"/>
        <v>2020</v>
      </c>
      <c r="B34" s="1">
        <v>-8.0000000000000002E-3</v>
      </c>
      <c r="C34" s="1">
        <v>0.11199999999999999</v>
      </c>
      <c r="E34" s="3">
        <f t="shared" si="2"/>
        <v>1.0758118400000001</v>
      </c>
      <c r="F34" s="3" t="str">
        <f t="shared" si="0"/>
        <v/>
      </c>
      <c r="G34" s="3">
        <f t="shared" si="3"/>
        <v>-0.36387706000000009</v>
      </c>
      <c r="H34">
        <f t="shared" si="4"/>
        <v>2.8904142341819172</v>
      </c>
      <c r="N34" s="3">
        <f t="shared" si="5"/>
        <v>-0.36387706000000009</v>
      </c>
      <c r="O34">
        <f t="shared" si="6"/>
        <v>7.0296084816164131</v>
      </c>
    </row>
    <row r="35" spans="1:18" x14ac:dyDescent="0.15">
      <c r="A35">
        <v>2021</v>
      </c>
      <c r="B35" s="1">
        <v>-1E-3</v>
      </c>
      <c r="C35" s="1">
        <v>0.31900000000000001</v>
      </c>
      <c r="E35" s="3">
        <f t="shared" si="2"/>
        <v>1.22293301</v>
      </c>
      <c r="F35" s="3" t="str">
        <f t="shared" si="0"/>
        <v/>
      </c>
      <c r="G35" s="3">
        <f t="shared" si="3"/>
        <v>-0.36387706000000009</v>
      </c>
      <c r="H35">
        <f t="shared" si="4"/>
        <v>3.5803310924334122</v>
      </c>
      <c r="N35" s="3">
        <f t="shared" si="5"/>
        <v>-0.36387706000000009</v>
      </c>
      <c r="O35">
        <f t="shared" si="6"/>
        <v>7.7450175784369426</v>
      </c>
    </row>
    <row r="36" spans="1:18" x14ac:dyDescent="0.15">
      <c r="A36">
        <v>2022</v>
      </c>
      <c r="B36" s="1">
        <v>-5.1999999999999998E-2</v>
      </c>
      <c r="C36" s="1">
        <v>-6.0999999999999999E-2</v>
      </c>
      <c r="E36" s="3">
        <f t="shared" si="2"/>
        <v>0.94236612000000008</v>
      </c>
      <c r="F36" s="3">
        <f t="shared" si="0"/>
        <v>-5.7633879999999915E-2</v>
      </c>
      <c r="G36" s="3">
        <f t="shared" si="3"/>
        <v>-0.36387706000000009</v>
      </c>
      <c r="H36">
        <f t="shared" si="4"/>
        <v>4.2140612176234233</v>
      </c>
      <c r="I36">
        <f>AVERAGE(H21:H36)</f>
        <v>3.1241184042806869</v>
      </c>
      <c r="J36" s="5">
        <f>I36^(1/20)-1</f>
        <v>5.8610931367657271E-2</v>
      </c>
      <c r="K36" t="s">
        <v>3</v>
      </c>
      <c r="N36" s="3">
        <f>MIN(F7:F36)</f>
        <v>-0.36387706000000009</v>
      </c>
      <c r="O36">
        <f t="shared" si="6"/>
        <v>7.298575163803422</v>
      </c>
      <c r="P36">
        <f>AVERAGE(O21:O36)</f>
        <v>6.8585777375612507</v>
      </c>
      <c r="Q36" s="5">
        <f>P36^(1/30)-1</f>
        <v>6.62878702701446E-2</v>
      </c>
      <c r="R36" t="s">
        <v>7</v>
      </c>
    </row>
    <row r="38" spans="1:18" x14ac:dyDescent="0.15">
      <c r="A38" t="s">
        <v>13</v>
      </c>
      <c r="I38">
        <f>MAX(H21:H36)</f>
        <v>4.4943416849908324</v>
      </c>
      <c r="J38" s="5">
        <f>I38^(1/20)-1</f>
        <v>7.8036100264737174E-2</v>
      </c>
      <c r="K38" t="s">
        <v>4</v>
      </c>
      <c r="P38">
        <f>MAX(O21:O36)</f>
        <v>7.7450175784369426</v>
      </c>
      <c r="Q38" s="5">
        <f>P38^(1/30)-1</f>
        <v>7.0616864730839612E-2</v>
      </c>
      <c r="R38" t="s">
        <v>8</v>
      </c>
    </row>
    <row r="39" spans="1:18" x14ac:dyDescent="0.15">
      <c r="A39" t="s">
        <v>14</v>
      </c>
      <c r="I39">
        <f>MIN(H21:H36)</f>
        <v>2.3424354566406032</v>
      </c>
      <c r="J39" s="5">
        <f>I39^(1/20)-1</f>
        <v>4.3478203122430115E-2</v>
      </c>
      <c r="K39" t="s">
        <v>5</v>
      </c>
      <c r="P39">
        <f>MIN(O21:O36)</f>
        <v>5.6058856183626746</v>
      </c>
      <c r="Q39" s="5">
        <f>P39^(1/30)-1</f>
        <v>5.9143506005958635E-2</v>
      </c>
      <c r="R39" t="s">
        <v>9</v>
      </c>
    </row>
    <row r="40" spans="1:18" x14ac:dyDescent="0.15">
      <c r="A40" t="s">
        <v>15</v>
      </c>
      <c r="I40">
        <f>MEDIAN(H21:H36)</f>
        <v>2.8844621793348013</v>
      </c>
      <c r="J40" s="5">
        <f>I40^(1/20)-1</f>
        <v>5.4394768481816902E-2</v>
      </c>
      <c r="K40" t="s">
        <v>6</v>
      </c>
      <c r="P40">
        <f>MEDIAN(O21:O36)</f>
        <v>7.1640918227099171</v>
      </c>
      <c r="Q40" s="5">
        <f>P40^(1/30)-1</f>
        <v>6.7837999721512166E-2</v>
      </c>
      <c r="R40" t="s">
        <v>10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/>
  </sheetViews>
  <sheetFormatPr defaultRowHeight="13.5" x14ac:dyDescent="0.15"/>
  <cols>
    <col min="5" max="7" width="9" customWidth="1"/>
  </cols>
  <sheetData>
    <row r="1" spans="1:7" x14ac:dyDescent="0.15">
      <c r="B1" t="s">
        <v>1</v>
      </c>
      <c r="C1" t="s">
        <v>0</v>
      </c>
      <c r="D1" t="s">
        <v>12</v>
      </c>
      <c r="E1" s="2">
        <v>0.5</v>
      </c>
      <c r="F1" s="2" t="s">
        <v>17</v>
      </c>
      <c r="G1" s="2"/>
    </row>
    <row r="2" spans="1:7" x14ac:dyDescent="0.15">
      <c r="A2">
        <v>1988</v>
      </c>
      <c r="B2" s="1">
        <v>5.7000000000000002E-2</v>
      </c>
      <c r="C2" s="1">
        <v>0.28100000000000003</v>
      </c>
      <c r="E2" s="3">
        <f t="shared" ref="E2:E36" si="0">(1+B2*$E$1)*(1+C2*(1-$E$1))</f>
        <v>1.17300425</v>
      </c>
      <c r="F2" s="3" t="str">
        <f t="shared" ref="F2:F3" si="1">IF(E2&lt;1,E2-1,"")</f>
        <v/>
      </c>
      <c r="G2" s="3"/>
    </row>
    <row r="3" spans="1:7" x14ac:dyDescent="0.15">
      <c r="A3">
        <f t="shared" ref="A3:A34" si="2">A2+1</f>
        <v>1989</v>
      </c>
      <c r="B3" s="1">
        <v>-7.0000000000000001E-3</v>
      </c>
      <c r="C3" s="1">
        <v>0.35299999999999998</v>
      </c>
      <c r="E3" s="3">
        <f t="shared" si="0"/>
        <v>1.1723822499999998</v>
      </c>
      <c r="F3" s="3" t="str">
        <f t="shared" si="1"/>
        <v/>
      </c>
      <c r="G3" s="3"/>
    </row>
    <row r="4" spans="1:7" x14ac:dyDescent="0.15">
      <c r="A4">
        <f t="shared" si="2"/>
        <v>1990</v>
      </c>
      <c r="B4" s="1">
        <v>2.1999999999999999E-2</v>
      </c>
      <c r="C4" s="1">
        <v>-0.21099999999999999</v>
      </c>
      <c r="E4" s="3">
        <f t="shared" si="0"/>
        <v>0.90433949999999985</v>
      </c>
      <c r="F4" s="3">
        <f>IF(E4&lt;1,E4-1,"")</f>
        <v>-9.5660500000000148E-2</v>
      </c>
      <c r="G4" s="3"/>
    </row>
    <row r="5" spans="1:7" x14ac:dyDescent="0.15">
      <c r="A5">
        <f t="shared" si="2"/>
        <v>1991</v>
      </c>
      <c r="B5" s="1">
        <v>0.12</v>
      </c>
      <c r="C5" s="1">
        <v>0.10199999999999999</v>
      </c>
      <c r="E5" s="3">
        <f t="shared" si="0"/>
        <v>1.1140600000000001</v>
      </c>
      <c r="F5" s="3" t="str">
        <f t="shared" ref="F5:F36" si="3">IF(E5&lt;1,E5-1,"")</f>
        <v/>
      </c>
      <c r="G5" s="3"/>
    </row>
    <row r="6" spans="1:7" x14ac:dyDescent="0.15">
      <c r="A6">
        <f t="shared" si="2"/>
        <v>1992</v>
      </c>
      <c r="B6" s="1">
        <v>0.10100000000000001</v>
      </c>
      <c r="C6" s="1">
        <v>-4.2000000000000003E-2</v>
      </c>
      <c r="E6" s="3">
        <f t="shared" si="0"/>
        <v>1.0284395</v>
      </c>
      <c r="F6" s="3" t="str">
        <f t="shared" si="3"/>
        <v/>
      </c>
      <c r="G6" s="3"/>
    </row>
    <row r="7" spans="1:7" x14ac:dyDescent="0.15">
      <c r="A7">
        <f t="shared" si="2"/>
        <v>1993</v>
      </c>
      <c r="B7" s="1">
        <v>0.125</v>
      </c>
      <c r="C7" s="1">
        <v>0.11700000000000001</v>
      </c>
      <c r="E7" s="3">
        <f t="shared" si="0"/>
        <v>1.1246562499999999</v>
      </c>
      <c r="F7" s="3" t="str">
        <f t="shared" si="3"/>
        <v/>
      </c>
      <c r="G7" s="3"/>
    </row>
    <row r="8" spans="1:7" x14ac:dyDescent="0.15">
      <c r="A8">
        <f t="shared" si="2"/>
        <v>1994</v>
      </c>
      <c r="B8" s="1">
        <v>-1.2999999999999999E-2</v>
      </c>
      <c r="C8" s="1">
        <v>-6.3E-2</v>
      </c>
      <c r="E8" s="3">
        <f t="shared" si="0"/>
        <v>0.96220475000000005</v>
      </c>
      <c r="F8" s="3">
        <f t="shared" si="3"/>
        <v>-3.7795249999999947E-2</v>
      </c>
      <c r="G8" s="3"/>
    </row>
    <row r="9" spans="1:7" x14ac:dyDescent="0.15">
      <c r="A9">
        <f t="shared" si="2"/>
        <v>1995</v>
      </c>
      <c r="B9" s="1">
        <v>0.12</v>
      </c>
      <c r="C9" s="1">
        <v>0.24099999999999999</v>
      </c>
      <c r="E9" s="3">
        <f t="shared" si="0"/>
        <v>1.1877300000000002</v>
      </c>
      <c r="F9" s="3" t="str">
        <f t="shared" si="3"/>
        <v/>
      </c>
      <c r="G9" s="3"/>
    </row>
    <row r="10" spans="1:7" x14ac:dyDescent="0.15">
      <c r="A10">
        <f t="shared" si="2"/>
        <v>1996</v>
      </c>
      <c r="B10" s="1">
        <v>5.1999999999999998E-2</v>
      </c>
      <c r="C10" s="1">
        <v>0.26800000000000002</v>
      </c>
      <c r="E10" s="3">
        <f t="shared" si="0"/>
        <v>1.163484</v>
      </c>
      <c r="F10" s="3" t="str">
        <f t="shared" si="3"/>
        <v/>
      </c>
      <c r="G10" s="3"/>
    </row>
    <row r="11" spans="1:7" x14ac:dyDescent="0.15">
      <c r="A11">
        <f t="shared" si="2"/>
        <v>1997</v>
      </c>
      <c r="B11" s="1">
        <v>5.7000000000000002E-2</v>
      </c>
      <c r="C11" s="1">
        <v>0.29599999999999999</v>
      </c>
      <c r="E11" s="3">
        <f t="shared" si="0"/>
        <v>1.1807179999999999</v>
      </c>
      <c r="F11" s="3" t="str">
        <f t="shared" si="3"/>
        <v/>
      </c>
      <c r="G11" s="3"/>
    </row>
    <row r="12" spans="1:7" x14ac:dyDescent="0.15">
      <c r="A12">
        <f t="shared" si="2"/>
        <v>1998</v>
      </c>
      <c r="B12" s="1">
        <v>4.0000000000000001E-3</v>
      </c>
      <c r="C12" s="1">
        <v>0.06</v>
      </c>
      <c r="E12" s="3">
        <f t="shared" si="0"/>
        <v>1.03206</v>
      </c>
      <c r="F12" s="3" t="str">
        <f t="shared" si="3"/>
        <v/>
      </c>
      <c r="G12" s="3"/>
    </row>
    <row r="13" spans="1:7" x14ac:dyDescent="0.15">
      <c r="A13">
        <f t="shared" si="2"/>
        <v>1999</v>
      </c>
      <c r="B13" s="1">
        <v>5.3999999999999999E-2</v>
      </c>
      <c r="C13" s="1">
        <v>0.14199999999999999</v>
      </c>
      <c r="E13" s="3">
        <f t="shared" si="0"/>
        <v>1.0999169999999998</v>
      </c>
      <c r="F13" s="3" t="str">
        <f t="shared" si="3"/>
        <v/>
      </c>
      <c r="G13" s="3"/>
    </row>
    <row r="14" spans="1:7" x14ac:dyDescent="0.15">
      <c r="A14">
        <f t="shared" si="2"/>
        <v>2000</v>
      </c>
      <c r="B14" s="1">
        <v>2.1000000000000001E-2</v>
      </c>
      <c r="C14" s="1">
        <v>-3.5999999999999997E-2</v>
      </c>
      <c r="E14" s="3">
        <f t="shared" si="0"/>
        <v>0.99231099999999994</v>
      </c>
      <c r="F14" s="3">
        <f t="shared" si="3"/>
        <v>-7.6890000000000569E-3</v>
      </c>
      <c r="G14" s="3"/>
    </row>
    <row r="15" spans="1:7" x14ac:dyDescent="0.15">
      <c r="A15">
        <f t="shared" si="2"/>
        <v>2001</v>
      </c>
      <c r="B15" s="1">
        <v>3.3000000000000002E-2</v>
      </c>
      <c r="C15" s="1">
        <v>-3.2000000000000001E-2</v>
      </c>
      <c r="E15" s="3">
        <f t="shared" si="0"/>
        <v>1.0002359999999999</v>
      </c>
      <c r="F15" s="3" t="str">
        <f t="shared" si="3"/>
        <v/>
      </c>
      <c r="G15" s="3"/>
    </row>
    <row r="16" spans="1:7" x14ac:dyDescent="0.15">
      <c r="A16">
        <f t="shared" si="2"/>
        <v>2002</v>
      </c>
      <c r="B16" s="1">
        <v>3.3000000000000002E-2</v>
      </c>
      <c r="C16" s="1">
        <v>-0.29599999999999999</v>
      </c>
      <c r="E16" s="3">
        <f t="shared" si="0"/>
        <v>0.86605799999999999</v>
      </c>
      <c r="F16" s="3">
        <f t="shared" si="3"/>
        <v>-0.13394200000000001</v>
      </c>
      <c r="G16" s="3"/>
    </row>
    <row r="17" spans="1:15" x14ac:dyDescent="0.15">
      <c r="A17">
        <f t="shared" si="2"/>
        <v>2003</v>
      </c>
      <c r="B17" s="1">
        <v>-7.0000000000000001E-3</v>
      </c>
      <c r="C17" s="1">
        <v>0.217</v>
      </c>
      <c r="E17" s="3">
        <f t="shared" si="0"/>
        <v>1.1046202500000002</v>
      </c>
      <c r="F17" s="3" t="str">
        <f t="shared" si="3"/>
        <v/>
      </c>
      <c r="G17" s="3"/>
    </row>
    <row r="18" spans="1:15" x14ac:dyDescent="0.15">
      <c r="A18">
        <f t="shared" si="2"/>
        <v>2004</v>
      </c>
      <c r="B18" s="1">
        <v>1.2999999999999999E-2</v>
      </c>
      <c r="C18" s="1">
        <v>0.104</v>
      </c>
      <c r="E18" s="3">
        <f t="shared" si="0"/>
        <v>1.0588379999999999</v>
      </c>
      <c r="F18" s="3" t="str">
        <f t="shared" si="3"/>
        <v/>
      </c>
      <c r="G18" s="3"/>
    </row>
    <row r="19" spans="1:15" x14ac:dyDescent="0.15">
      <c r="A19">
        <f t="shared" si="2"/>
        <v>2005</v>
      </c>
      <c r="B19" s="1">
        <v>8.0000000000000002E-3</v>
      </c>
      <c r="C19" s="1">
        <v>0.28299999999999997</v>
      </c>
      <c r="E19" s="3">
        <f t="shared" si="0"/>
        <v>1.146066</v>
      </c>
      <c r="F19" s="3" t="str">
        <f t="shared" si="3"/>
        <v/>
      </c>
      <c r="G19" s="3"/>
    </row>
    <row r="20" spans="1:15" x14ac:dyDescent="0.15">
      <c r="A20">
        <f t="shared" si="2"/>
        <v>2006</v>
      </c>
      <c r="B20" s="1">
        <v>2E-3</v>
      </c>
      <c r="C20" s="1">
        <v>0.22600000000000001</v>
      </c>
      <c r="E20" s="3">
        <f t="shared" si="0"/>
        <v>1.1141129999999999</v>
      </c>
      <c r="F20" s="3" t="str">
        <f t="shared" si="3"/>
        <v/>
      </c>
      <c r="G20" s="3" t="s">
        <v>16</v>
      </c>
      <c r="H20" s="4" t="s">
        <v>2</v>
      </c>
    </row>
    <row r="21" spans="1:15" x14ac:dyDescent="0.15">
      <c r="A21">
        <f t="shared" si="2"/>
        <v>2007</v>
      </c>
      <c r="B21" s="1">
        <v>2.7E-2</v>
      </c>
      <c r="C21" s="1">
        <v>5.0999999999999997E-2</v>
      </c>
      <c r="E21" s="3">
        <f t="shared" si="0"/>
        <v>1.0393442500000001</v>
      </c>
      <c r="F21" s="3" t="str">
        <f t="shared" si="3"/>
        <v/>
      </c>
      <c r="G21" s="3">
        <f>MIN(F2:F21)</f>
        <v>-0.13394200000000001</v>
      </c>
      <c r="H21">
        <f>PRODUCT(E2:E21)</f>
        <v>3.8106775974878793</v>
      </c>
    </row>
    <row r="22" spans="1:15" x14ac:dyDescent="0.15">
      <c r="A22">
        <f t="shared" si="2"/>
        <v>2008</v>
      </c>
      <c r="B22" s="1">
        <v>3.4000000000000002E-2</v>
      </c>
      <c r="C22" s="1">
        <v>-0.52900000000000003</v>
      </c>
      <c r="E22" s="3">
        <f t="shared" si="0"/>
        <v>0.74800349999999993</v>
      </c>
      <c r="F22" s="3">
        <f t="shared" si="3"/>
        <v>-0.25199650000000007</v>
      </c>
      <c r="G22" s="3">
        <f t="shared" ref="G22:G36" si="4">MIN(F3:F22)</f>
        <v>-0.25199650000000007</v>
      </c>
      <c r="H22">
        <f t="shared" ref="H22:H36" si="5">PRODUCT(E3:E22)</f>
        <v>2.4299998745038844</v>
      </c>
    </row>
    <row r="23" spans="1:15" x14ac:dyDescent="0.15">
      <c r="A23">
        <f t="shared" si="2"/>
        <v>2009</v>
      </c>
      <c r="B23" s="1">
        <v>1.4E-2</v>
      </c>
      <c r="C23" s="1">
        <v>0.39600000000000002</v>
      </c>
      <c r="E23" s="3">
        <f t="shared" si="0"/>
        <v>1.2063859999999997</v>
      </c>
      <c r="F23" s="3" t="str">
        <f t="shared" si="3"/>
        <v/>
      </c>
      <c r="G23" s="3">
        <f t="shared" si="4"/>
        <v>-0.25199650000000007</v>
      </c>
      <c r="H23">
        <f t="shared" si="5"/>
        <v>2.5004795395044943</v>
      </c>
    </row>
    <row r="24" spans="1:15" x14ac:dyDescent="0.15">
      <c r="A24">
        <f t="shared" si="2"/>
        <v>2010</v>
      </c>
      <c r="B24" s="1">
        <v>2.4E-2</v>
      </c>
      <c r="C24" s="1">
        <v>-1.2E-2</v>
      </c>
      <c r="E24" s="3">
        <f t="shared" si="0"/>
        <v>1.0059279999999999</v>
      </c>
      <c r="F24" s="3" t="str">
        <f t="shared" si="3"/>
        <v/>
      </c>
      <c r="G24" s="3">
        <f>MIN(F5:F24)</f>
        <v>-0.25199650000000007</v>
      </c>
      <c r="H24">
        <f t="shared" si="5"/>
        <v>2.7813695876545022</v>
      </c>
    </row>
    <row r="25" spans="1:15" x14ac:dyDescent="0.15">
      <c r="A25">
        <f t="shared" si="2"/>
        <v>2011</v>
      </c>
      <c r="B25" s="1">
        <v>1.9E-2</v>
      </c>
      <c r="C25" s="1">
        <v>-0.11799999999999999</v>
      </c>
      <c r="E25" s="3">
        <f t="shared" si="0"/>
        <v>0.94993950000000016</v>
      </c>
      <c r="F25" s="3">
        <f t="shared" si="3"/>
        <v>-5.0060499999999841E-2</v>
      </c>
      <c r="G25" s="3">
        <f t="shared" si="4"/>
        <v>-0.25199650000000007</v>
      </c>
      <c r="H25">
        <f t="shared" si="5"/>
        <v>2.3716252584346647</v>
      </c>
    </row>
    <row r="26" spans="1:15" x14ac:dyDescent="0.15">
      <c r="A26">
        <f t="shared" si="2"/>
        <v>2012</v>
      </c>
      <c r="B26" s="1">
        <v>1.9E-2</v>
      </c>
      <c r="C26" s="1">
        <v>0.317</v>
      </c>
      <c r="E26" s="3">
        <f t="shared" si="0"/>
        <v>1.1695057500000001</v>
      </c>
      <c r="F26" s="3" t="str">
        <f t="shared" si="3"/>
        <v/>
      </c>
      <c r="G26" s="3">
        <f t="shared" si="4"/>
        <v>-0.25199650000000007</v>
      </c>
      <c r="H26">
        <f t="shared" si="5"/>
        <v>2.6969300348582275</v>
      </c>
    </row>
    <row r="27" spans="1:15" x14ac:dyDescent="0.15">
      <c r="A27">
        <f t="shared" si="2"/>
        <v>2013</v>
      </c>
      <c r="B27" s="1">
        <v>0.02</v>
      </c>
      <c r="C27" s="1">
        <v>0.499</v>
      </c>
      <c r="E27" s="3">
        <f t="shared" si="0"/>
        <v>1.261995</v>
      </c>
      <c r="F27" s="3" t="str">
        <f t="shared" si="3"/>
        <v/>
      </c>
      <c r="G27" s="3">
        <f t="shared" si="4"/>
        <v>-0.25199650000000007</v>
      </c>
      <c r="H27">
        <f t="shared" si="5"/>
        <v>3.0262688882411033</v>
      </c>
    </row>
    <row r="28" spans="1:15" x14ac:dyDescent="0.15">
      <c r="A28">
        <f t="shared" si="2"/>
        <v>2014</v>
      </c>
      <c r="B28" s="1">
        <v>4.2000000000000003E-2</v>
      </c>
      <c r="C28" s="1">
        <v>0.2</v>
      </c>
      <c r="E28" s="3">
        <f t="shared" si="0"/>
        <v>1.1231</v>
      </c>
      <c r="F28" s="3" t="str">
        <f t="shared" si="3"/>
        <v/>
      </c>
      <c r="G28" s="3">
        <f t="shared" si="4"/>
        <v>-0.25199650000000007</v>
      </c>
      <c r="H28">
        <f t="shared" si="5"/>
        <v>3.5323070150958862</v>
      </c>
    </row>
    <row r="29" spans="1:15" x14ac:dyDescent="0.15">
      <c r="A29">
        <f t="shared" si="2"/>
        <v>2015</v>
      </c>
      <c r="B29" s="1">
        <v>1.0999999999999999E-2</v>
      </c>
      <c r="C29" s="1">
        <v>-2.1000000000000001E-2</v>
      </c>
      <c r="E29" s="3">
        <f t="shared" si="0"/>
        <v>0.99494225000000014</v>
      </c>
      <c r="F29" s="3">
        <f t="shared" si="3"/>
        <v>-5.057749999999861E-3</v>
      </c>
      <c r="G29" s="3">
        <f t="shared" si="4"/>
        <v>-0.25199650000000007</v>
      </c>
      <c r="H29">
        <f t="shared" si="5"/>
        <v>2.9589565720241846</v>
      </c>
    </row>
    <row r="30" spans="1:15" x14ac:dyDescent="0.15">
      <c r="A30">
        <f t="shared" si="2"/>
        <v>2016</v>
      </c>
      <c r="B30" s="1">
        <v>0.03</v>
      </c>
      <c r="C30" s="1">
        <v>5.5E-2</v>
      </c>
      <c r="E30" s="3">
        <f t="shared" si="0"/>
        <v>1.0429124999999999</v>
      </c>
      <c r="F30" s="3" t="str">
        <f t="shared" si="3"/>
        <v/>
      </c>
      <c r="G30" s="3">
        <f t="shared" si="4"/>
        <v>-0.25199650000000007</v>
      </c>
      <c r="H30">
        <f t="shared" si="5"/>
        <v>2.6523207847475105</v>
      </c>
      <c r="N30" s="3" t="s">
        <v>16</v>
      </c>
      <c r="O30" t="s">
        <v>11</v>
      </c>
    </row>
    <row r="31" spans="1:15" x14ac:dyDescent="0.15">
      <c r="A31">
        <f t="shared" si="2"/>
        <v>2017</v>
      </c>
      <c r="B31" s="1">
        <v>2E-3</v>
      </c>
      <c r="C31" s="1">
        <v>0.2</v>
      </c>
      <c r="E31" s="3">
        <f t="shared" si="0"/>
        <v>1.1011</v>
      </c>
      <c r="F31" s="3" t="str">
        <f t="shared" si="3"/>
        <v/>
      </c>
      <c r="G31" s="3">
        <f t="shared" si="4"/>
        <v>-0.25199650000000007</v>
      </c>
      <c r="H31">
        <f t="shared" si="5"/>
        <v>2.4734698853455979</v>
      </c>
      <c r="N31" s="3">
        <f>MIN(F2:F31)</f>
        <v>-0.25199650000000007</v>
      </c>
      <c r="O31">
        <f>PRODUCT(E2:E31)</f>
        <v>6.2230874052740575</v>
      </c>
    </row>
    <row r="32" spans="1:15" x14ac:dyDescent="0.15">
      <c r="A32">
        <f t="shared" si="2"/>
        <v>2018</v>
      </c>
      <c r="B32" s="1">
        <v>0.01</v>
      </c>
      <c r="C32" s="1">
        <v>-0.124</v>
      </c>
      <c r="E32" s="3">
        <f t="shared" si="0"/>
        <v>0.94268999999999981</v>
      </c>
      <c r="F32" s="3">
        <f t="shared" si="3"/>
        <v>-5.7310000000000194E-2</v>
      </c>
      <c r="G32" s="3">
        <f t="shared" si="4"/>
        <v>-0.25199650000000007</v>
      </c>
      <c r="H32">
        <f t="shared" si="5"/>
        <v>2.2592827221444902</v>
      </c>
      <c r="N32" s="3">
        <f t="shared" ref="N32:N36" si="6">MIN(F3:F32)</f>
        <v>-0.25199650000000007</v>
      </c>
      <c r="O32">
        <f t="shared" ref="O32:O36" si="7">PRODUCT(E3:E32)</f>
        <v>5.0012114330172261</v>
      </c>
    </row>
    <row r="33" spans="1:18" x14ac:dyDescent="0.15">
      <c r="A33">
        <f t="shared" si="2"/>
        <v>2019</v>
      </c>
      <c r="B33" s="1">
        <v>1.6E-2</v>
      </c>
      <c r="C33" s="1">
        <v>0.28599999999999998</v>
      </c>
      <c r="E33" s="3">
        <f t="shared" si="0"/>
        <v>1.1521440000000001</v>
      </c>
      <c r="F33" s="3" t="str">
        <f t="shared" si="3"/>
        <v/>
      </c>
      <c r="G33" s="3">
        <f t="shared" si="4"/>
        <v>-0.25199650000000007</v>
      </c>
      <c r="H33">
        <f t="shared" si="5"/>
        <v>2.366559506419522</v>
      </c>
      <c r="N33" s="3">
        <f t="shared" si="6"/>
        <v>-0.25199650000000007</v>
      </c>
      <c r="O33">
        <f t="shared" si="7"/>
        <v>4.9148780146425803</v>
      </c>
    </row>
    <row r="34" spans="1:18" x14ac:dyDescent="0.15">
      <c r="A34">
        <f t="shared" si="2"/>
        <v>2020</v>
      </c>
      <c r="B34" s="1">
        <v>-8.0000000000000002E-3</v>
      </c>
      <c r="C34" s="1">
        <v>0.11199999999999999</v>
      </c>
      <c r="E34" s="3">
        <f t="shared" si="0"/>
        <v>1.051776</v>
      </c>
      <c r="F34" s="3" t="str">
        <f t="shared" si="3"/>
        <v/>
      </c>
      <c r="G34" s="3">
        <f t="shared" si="4"/>
        <v>-0.25199650000000007</v>
      </c>
      <c r="H34">
        <f t="shared" si="5"/>
        <v>2.5083774052931975</v>
      </c>
      <c r="N34" s="3">
        <f t="shared" si="6"/>
        <v>-0.25199650000000007</v>
      </c>
      <c r="O34">
        <f t="shared" si="7"/>
        <v>5.7161616171014513</v>
      </c>
    </row>
    <row r="35" spans="1:18" x14ac:dyDescent="0.15">
      <c r="A35">
        <v>2021</v>
      </c>
      <c r="B35" s="1">
        <v>-1E-3</v>
      </c>
      <c r="C35" s="1">
        <v>0.31900000000000001</v>
      </c>
      <c r="E35" s="3">
        <f t="shared" si="0"/>
        <v>1.15892025</v>
      </c>
      <c r="F35" s="3" t="str">
        <f t="shared" si="3"/>
        <v/>
      </c>
      <c r="G35" s="3">
        <f t="shared" si="4"/>
        <v>-0.25199650000000007</v>
      </c>
      <c r="H35">
        <f t="shared" si="5"/>
        <v>2.9063234772961022</v>
      </c>
      <c r="N35" s="3">
        <f t="shared" si="6"/>
        <v>-0.25199650000000007</v>
      </c>
      <c r="O35">
        <f t="shared" si="7"/>
        <v>5.94633632868213</v>
      </c>
    </row>
    <row r="36" spans="1:18" x14ac:dyDescent="0.15">
      <c r="A36">
        <v>2022</v>
      </c>
      <c r="B36" s="1">
        <v>-5.1999999999999998E-2</v>
      </c>
      <c r="C36" s="1">
        <v>-6.0999999999999999E-2</v>
      </c>
      <c r="E36" s="3">
        <f t="shared" si="0"/>
        <v>0.94429300000000005</v>
      </c>
      <c r="F36" s="3">
        <f t="shared" si="3"/>
        <v>-5.5706999999999951E-2</v>
      </c>
      <c r="G36" s="3">
        <f t="shared" si="4"/>
        <v>-0.25199650000000007</v>
      </c>
      <c r="H36">
        <f t="shared" si="5"/>
        <v>3.1688650359980155</v>
      </c>
      <c r="I36">
        <f>AVERAGE(H21:H36)</f>
        <v>2.7777383240655786</v>
      </c>
      <c r="J36" s="5">
        <f>I36^(1/20)-1</f>
        <v>5.2409031757377322E-2</v>
      </c>
      <c r="K36" t="s">
        <v>3</v>
      </c>
      <c r="N36" s="3">
        <f t="shared" si="6"/>
        <v>-0.25199650000000007</v>
      </c>
      <c r="O36">
        <f t="shared" si="7"/>
        <v>5.4598095180321611</v>
      </c>
      <c r="P36">
        <f>AVERAGE(O21:O36)</f>
        <v>5.5435807194582685</v>
      </c>
      <c r="Q36" s="5">
        <f>P36^(1/30)-1</f>
        <v>5.8748998482987869E-2</v>
      </c>
      <c r="R36" t="s">
        <v>7</v>
      </c>
    </row>
    <row r="38" spans="1:18" x14ac:dyDescent="0.15">
      <c r="A38" t="s">
        <v>13</v>
      </c>
      <c r="I38">
        <f>MAX(H21:H36)</f>
        <v>3.8106775974878793</v>
      </c>
      <c r="J38" s="5">
        <f>I38^(1/20)-1</f>
        <v>6.9178237445771229E-2</v>
      </c>
      <c r="K38" t="s">
        <v>4</v>
      </c>
      <c r="P38">
        <f>MAX(O21:O36)</f>
        <v>6.2230874052740575</v>
      </c>
      <c r="Q38" s="5">
        <f>P38^(1/30)-1</f>
        <v>6.283748575534065E-2</v>
      </c>
      <c r="R38" t="s">
        <v>8</v>
      </c>
    </row>
    <row r="39" spans="1:18" x14ac:dyDescent="0.15">
      <c r="A39" t="s">
        <v>14</v>
      </c>
      <c r="I39">
        <f>MIN(H21:H36)</f>
        <v>2.2592827221444902</v>
      </c>
      <c r="J39" s="5">
        <f>I39^(1/20)-1</f>
        <v>4.1594142781105292E-2</v>
      </c>
      <c r="K39" t="s">
        <v>5</v>
      </c>
      <c r="P39">
        <f>MIN(O21:O36)</f>
        <v>4.9148780146425803</v>
      </c>
      <c r="Q39" s="5">
        <f>P39^(1/30)-1</f>
        <v>5.4509325554024102E-2</v>
      </c>
      <c r="R39" t="s">
        <v>9</v>
      </c>
    </row>
    <row r="40" spans="1:18" x14ac:dyDescent="0.15">
      <c r="A40" t="s">
        <v>15</v>
      </c>
      <c r="I40">
        <f>MEDIAN(H21:H36)</f>
        <v>2.6746254098028688</v>
      </c>
      <c r="J40" s="5">
        <f>I40^(1/20)-1</f>
        <v>5.0420401943741533E-2</v>
      </c>
      <c r="K40" t="s">
        <v>6</v>
      </c>
      <c r="P40">
        <f>MEDIAN(O21:O36)</f>
        <v>5.5879855675668058</v>
      </c>
      <c r="Q40" s="5">
        <f>P40^(1/30)-1</f>
        <v>5.9030600602174133E-2</v>
      </c>
      <c r="R40" t="s">
        <v>10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/>
  </sheetViews>
  <sheetFormatPr defaultRowHeight="13.5" x14ac:dyDescent="0.15"/>
  <cols>
    <col min="5" max="7" width="9" customWidth="1"/>
  </cols>
  <sheetData>
    <row r="1" spans="1:7" x14ac:dyDescent="0.15">
      <c r="B1" t="s">
        <v>1</v>
      </c>
      <c r="C1" t="s">
        <v>0</v>
      </c>
      <c r="D1" t="s">
        <v>12</v>
      </c>
      <c r="E1" s="2">
        <v>0.7</v>
      </c>
      <c r="F1" s="2" t="s">
        <v>17</v>
      </c>
      <c r="G1" s="2"/>
    </row>
    <row r="2" spans="1:7" x14ac:dyDescent="0.15">
      <c r="A2">
        <v>1988</v>
      </c>
      <c r="B2" s="1">
        <v>5.7000000000000002E-2</v>
      </c>
      <c r="C2" s="1">
        <v>0.28100000000000003</v>
      </c>
      <c r="E2" s="3">
        <f t="shared" ref="E2:E36" si="0">(1+B2*$E$1)*(1+C2*(1-$E$1))</f>
        <v>1.1275635700000002</v>
      </c>
      <c r="F2" s="3" t="str">
        <f t="shared" ref="F2:F36" si="1">IF(E2&lt;1,E2-1,"")</f>
        <v/>
      </c>
      <c r="G2" s="3"/>
    </row>
    <row r="3" spans="1:7" x14ac:dyDescent="0.15">
      <c r="A3">
        <f t="shared" ref="A3:A34" si="2">A2+1</f>
        <v>1989</v>
      </c>
      <c r="B3" s="1">
        <v>-7.0000000000000001E-3</v>
      </c>
      <c r="C3" s="1">
        <v>0.35299999999999998</v>
      </c>
      <c r="E3" s="3">
        <f t="shared" si="0"/>
        <v>1.1004810900000002</v>
      </c>
      <c r="F3" s="3" t="str">
        <f t="shared" si="1"/>
        <v/>
      </c>
      <c r="G3" s="3"/>
    </row>
    <row r="4" spans="1:7" x14ac:dyDescent="0.15">
      <c r="A4">
        <f t="shared" si="2"/>
        <v>1990</v>
      </c>
      <c r="B4" s="1">
        <v>2.1999999999999999E-2</v>
      </c>
      <c r="C4" s="1">
        <v>-0.21099999999999999</v>
      </c>
      <c r="E4" s="3">
        <f t="shared" si="0"/>
        <v>0.95112518000000001</v>
      </c>
      <c r="F4" s="3">
        <f t="shared" si="1"/>
        <v>-4.8874819999999985E-2</v>
      </c>
      <c r="G4" s="3"/>
    </row>
    <row r="5" spans="1:7" x14ac:dyDescent="0.15">
      <c r="A5">
        <f t="shared" si="2"/>
        <v>1991</v>
      </c>
      <c r="B5" s="1">
        <v>0.12</v>
      </c>
      <c r="C5" s="1">
        <v>0.10199999999999999</v>
      </c>
      <c r="E5" s="3">
        <f t="shared" si="0"/>
        <v>1.1171704</v>
      </c>
      <c r="F5" s="3" t="str">
        <f t="shared" si="1"/>
        <v/>
      </c>
      <c r="G5" s="3"/>
    </row>
    <row r="6" spans="1:7" x14ac:dyDescent="0.15">
      <c r="A6">
        <f t="shared" si="2"/>
        <v>1992</v>
      </c>
      <c r="B6" s="1">
        <v>0.10100000000000001</v>
      </c>
      <c r="C6" s="1">
        <v>-4.2000000000000003E-2</v>
      </c>
      <c r="E6" s="3">
        <f t="shared" si="0"/>
        <v>1.0572091799999999</v>
      </c>
      <c r="F6" s="3" t="str">
        <f t="shared" si="1"/>
        <v/>
      </c>
      <c r="G6" s="3"/>
    </row>
    <row r="7" spans="1:7" x14ac:dyDescent="0.15">
      <c r="A7">
        <f t="shared" si="2"/>
        <v>1993</v>
      </c>
      <c r="B7" s="1">
        <v>0.125</v>
      </c>
      <c r="C7" s="1">
        <v>0.11700000000000001</v>
      </c>
      <c r="E7" s="3">
        <f t="shared" si="0"/>
        <v>1.1256712499999999</v>
      </c>
      <c r="F7" s="3" t="str">
        <f t="shared" si="1"/>
        <v/>
      </c>
      <c r="G7" s="3"/>
    </row>
    <row r="8" spans="1:7" x14ac:dyDescent="0.15">
      <c r="A8">
        <f t="shared" si="2"/>
        <v>1994</v>
      </c>
      <c r="B8" s="1">
        <v>-1.2999999999999999E-2</v>
      </c>
      <c r="C8" s="1">
        <v>-6.3E-2</v>
      </c>
      <c r="E8" s="3">
        <f t="shared" si="0"/>
        <v>0.97217198999999999</v>
      </c>
      <c r="F8" s="3">
        <f t="shared" si="1"/>
        <v>-2.7828010000000014E-2</v>
      </c>
      <c r="G8" s="3"/>
    </row>
    <row r="9" spans="1:7" x14ac:dyDescent="0.15">
      <c r="A9">
        <f t="shared" si="2"/>
        <v>1995</v>
      </c>
      <c r="B9" s="1">
        <v>0.12</v>
      </c>
      <c r="C9" s="1">
        <v>0.24099999999999999</v>
      </c>
      <c r="E9" s="3">
        <f t="shared" si="0"/>
        <v>1.1623732000000002</v>
      </c>
      <c r="F9" s="3" t="str">
        <f t="shared" si="1"/>
        <v/>
      </c>
      <c r="G9" s="3"/>
    </row>
    <row r="10" spans="1:7" x14ac:dyDescent="0.15">
      <c r="A10">
        <f t="shared" si="2"/>
        <v>1996</v>
      </c>
      <c r="B10" s="1">
        <v>5.1999999999999998E-2</v>
      </c>
      <c r="C10" s="1">
        <v>0.26800000000000002</v>
      </c>
      <c r="E10" s="3">
        <f t="shared" si="0"/>
        <v>1.1197265599999999</v>
      </c>
      <c r="F10" s="3" t="str">
        <f t="shared" si="1"/>
        <v/>
      </c>
      <c r="G10" s="3"/>
    </row>
    <row r="11" spans="1:7" x14ac:dyDescent="0.15">
      <c r="A11">
        <f t="shared" si="2"/>
        <v>1997</v>
      </c>
      <c r="B11" s="1">
        <v>5.7000000000000002E-2</v>
      </c>
      <c r="C11" s="1">
        <v>0.29599999999999999</v>
      </c>
      <c r="E11" s="3">
        <f t="shared" si="0"/>
        <v>1.13224312</v>
      </c>
      <c r="F11" s="3" t="str">
        <f t="shared" si="1"/>
        <v/>
      </c>
      <c r="G11" s="3"/>
    </row>
    <row r="12" spans="1:7" x14ac:dyDescent="0.15">
      <c r="A12">
        <f t="shared" si="2"/>
        <v>1998</v>
      </c>
      <c r="B12" s="1">
        <v>4.0000000000000001E-3</v>
      </c>
      <c r="C12" s="1">
        <v>0.06</v>
      </c>
      <c r="E12" s="3">
        <f t="shared" si="0"/>
        <v>1.0208503999999998</v>
      </c>
      <c r="F12" s="3" t="str">
        <f t="shared" si="1"/>
        <v/>
      </c>
      <c r="G12" s="3"/>
    </row>
    <row r="13" spans="1:7" x14ac:dyDescent="0.15">
      <c r="A13">
        <f t="shared" si="2"/>
        <v>1999</v>
      </c>
      <c r="B13" s="1">
        <v>5.3999999999999999E-2</v>
      </c>
      <c r="C13" s="1">
        <v>0.14199999999999999</v>
      </c>
      <c r="E13" s="3">
        <f t="shared" si="0"/>
        <v>1.08201028</v>
      </c>
      <c r="F13" s="3" t="str">
        <f t="shared" si="1"/>
        <v/>
      </c>
      <c r="G13" s="3"/>
    </row>
    <row r="14" spans="1:7" x14ac:dyDescent="0.15">
      <c r="A14">
        <f t="shared" si="2"/>
        <v>2000</v>
      </c>
      <c r="B14" s="1">
        <v>2.1000000000000001E-2</v>
      </c>
      <c r="C14" s="1">
        <v>-3.5999999999999997E-2</v>
      </c>
      <c r="E14" s="3">
        <f t="shared" si="0"/>
        <v>1.0037412399999999</v>
      </c>
      <c r="F14" s="3" t="str">
        <f t="shared" si="1"/>
        <v/>
      </c>
      <c r="G14" s="3"/>
    </row>
    <row r="15" spans="1:7" x14ac:dyDescent="0.15">
      <c r="A15">
        <f t="shared" si="2"/>
        <v>2001</v>
      </c>
      <c r="B15" s="1">
        <v>3.3000000000000002E-2</v>
      </c>
      <c r="C15" s="1">
        <v>-3.2000000000000001E-2</v>
      </c>
      <c r="E15" s="3">
        <f t="shared" si="0"/>
        <v>1.0132782399999998</v>
      </c>
      <c r="F15" s="3" t="str">
        <f t="shared" si="1"/>
        <v/>
      </c>
      <c r="G15" s="3"/>
    </row>
    <row r="16" spans="1:7" x14ac:dyDescent="0.15">
      <c r="A16">
        <f t="shared" si="2"/>
        <v>2002</v>
      </c>
      <c r="B16" s="1">
        <v>3.3000000000000002E-2</v>
      </c>
      <c r="C16" s="1">
        <v>-0.29599999999999999</v>
      </c>
      <c r="E16" s="3">
        <f t="shared" si="0"/>
        <v>0.93224871999999992</v>
      </c>
      <c r="F16" s="3">
        <f t="shared" si="1"/>
        <v>-6.775128000000008E-2</v>
      </c>
      <c r="G16" s="3"/>
    </row>
    <row r="17" spans="1:15" x14ac:dyDescent="0.15">
      <c r="A17">
        <f t="shared" si="2"/>
        <v>2003</v>
      </c>
      <c r="B17" s="1">
        <v>-7.0000000000000001E-3</v>
      </c>
      <c r="C17" s="1">
        <v>0.217</v>
      </c>
      <c r="E17" s="3">
        <f t="shared" si="0"/>
        <v>1.05988101</v>
      </c>
      <c r="F17" s="3" t="str">
        <f t="shared" si="1"/>
        <v/>
      </c>
      <c r="G17" s="3"/>
    </row>
    <row r="18" spans="1:15" x14ac:dyDescent="0.15">
      <c r="A18">
        <f t="shared" si="2"/>
        <v>2004</v>
      </c>
      <c r="B18" s="1">
        <v>1.2999999999999999E-2</v>
      </c>
      <c r="C18" s="1">
        <v>0.104</v>
      </c>
      <c r="E18" s="3">
        <f t="shared" si="0"/>
        <v>1.04058392</v>
      </c>
      <c r="F18" s="3" t="str">
        <f t="shared" si="1"/>
        <v/>
      </c>
      <c r="G18" s="3"/>
    </row>
    <row r="19" spans="1:15" x14ac:dyDescent="0.15">
      <c r="A19">
        <f t="shared" si="2"/>
        <v>2005</v>
      </c>
      <c r="B19" s="1">
        <v>8.0000000000000002E-3</v>
      </c>
      <c r="C19" s="1">
        <v>0.28299999999999997</v>
      </c>
      <c r="E19" s="3">
        <f t="shared" si="0"/>
        <v>1.09097544</v>
      </c>
      <c r="F19" s="3" t="str">
        <f t="shared" si="1"/>
        <v/>
      </c>
      <c r="G19" s="3"/>
    </row>
    <row r="20" spans="1:15" x14ac:dyDescent="0.15">
      <c r="A20">
        <f t="shared" si="2"/>
        <v>2006</v>
      </c>
      <c r="B20" s="1">
        <v>2E-3</v>
      </c>
      <c r="C20" s="1">
        <v>0.22600000000000001</v>
      </c>
      <c r="E20" s="3">
        <f t="shared" si="0"/>
        <v>1.0692949200000001</v>
      </c>
      <c r="F20" s="3" t="str">
        <f t="shared" si="1"/>
        <v/>
      </c>
      <c r="G20" s="3" t="s">
        <v>16</v>
      </c>
      <c r="H20" s="4" t="s">
        <v>2</v>
      </c>
    </row>
    <row r="21" spans="1:15" x14ac:dyDescent="0.15">
      <c r="A21">
        <f t="shared" si="2"/>
        <v>2007</v>
      </c>
      <c r="B21" s="1">
        <v>2.7E-2</v>
      </c>
      <c r="C21" s="1">
        <v>5.0999999999999997E-2</v>
      </c>
      <c r="E21" s="3">
        <f t="shared" si="0"/>
        <v>1.0344891700000001</v>
      </c>
      <c r="F21" s="3" t="str">
        <f t="shared" si="1"/>
        <v/>
      </c>
      <c r="G21" s="3">
        <f>MIN(F2:F21)</f>
        <v>-6.775128000000008E-2</v>
      </c>
      <c r="H21">
        <f>PRODUCT(E2:E21)</f>
        <v>3.1335887540696681</v>
      </c>
    </row>
    <row r="22" spans="1:15" x14ac:dyDescent="0.15">
      <c r="A22">
        <f t="shared" si="2"/>
        <v>2008</v>
      </c>
      <c r="B22" s="1">
        <v>3.4000000000000002E-2</v>
      </c>
      <c r="C22" s="1">
        <v>-0.52900000000000003</v>
      </c>
      <c r="E22" s="3">
        <f t="shared" si="0"/>
        <v>0.86132293999999998</v>
      </c>
      <c r="F22" s="3">
        <f t="shared" si="1"/>
        <v>-0.13867706000000002</v>
      </c>
      <c r="G22" s="3">
        <f>MIN(F3:F22)</f>
        <v>-0.13867706000000002</v>
      </c>
      <c r="H22">
        <f t="shared" ref="H22:H36" si="3">PRODUCT(E3:E22)</f>
        <v>2.3936848885657263</v>
      </c>
    </row>
    <row r="23" spans="1:15" x14ac:dyDescent="0.15">
      <c r="A23">
        <f t="shared" si="2"/>
        <v>2009</v>
      </c>
      <c r="B23" s="1">
        <v>1.4E-2</v>
      </c>
      <c r="C23" s="1">
        <v>0.39600000000000002</v>
      </c>
      <c r="E23" s="3">
        <f t="shared" si="0"/>
        <v>1.1297642400000001</v>
      </c>
      <c r="F23" s="3" t="str">
        <f t="shared" si="1"/>
        <v/>
      </c>
      <c r="G23" s="3">
        <f t="shared" ref="G23:G35" si="4">MIN(F4:F23)</f>
        <v>-0.13867706000000002</v>
      </c>
      <c r="H23">
        <f t="shared" si="3"/>
        <v>2.4573794256927597</v>
      </c>
    </row>
    <row r="24" spans="1:15" x14ac:dyDescent="0.15">
      <c r="A24">
        <f t="shared" si="2"/>
        <v>2010</v>
      </c>
      <c r="B24" s="1">
        <v>2.4E-2</v>
      </c>
      <c r="C24" s="1">
        <v>-1.2E-2</v>
      </c>
      <c r="E24" s="3">
        <f t="shared" si="0"/>
        <v>1.01313952</v>
      </c>
      <c r="F24" s="3" t="str">
        <f t="shared" si="1"/>
        <v/>
      </c>
      <c r="G24" s="3">
        <f t="shared" si="4"/>
        <v>-0.13867706000000002</v>
      </c>
      <c r="H24">
        <f t="shared" si="3"/>
        <v>2.6176030917447046</v>
      </c>
    </row>
    <row r="25" spans="1:15" x14ac:dyDescent="0.15">
      <c r="A25">
        <f t="shared" si="2"/>
        <v>2011</v>
      </c>
      <c r="B25" s="1">
        <v>1.9E-2</v>
      </c>
      <c r="C25" s="1">
        <v>-0.11799999999999999</v>
      </c>
      <c r="E25" s="3">
        <f t="shared" si="0"/>
        <v>0.97742918000000012</v>
      </c>
      <c r="F25" s="3">
        <f t="shared" si="1"/>
        <v>-2.257081999999988E-2</v>
      </c>
      <c r="G25" s="3">
        <f>MIN(F6:F25)</f>
        <v>-0.13867706000000002</v>
      </c>
      <c r="H25">
        <f t="shared" si="3"/>
        <v>2.2901803015274051</v>
      </c>
    </row>
    <row r="26" spans="1:15" x14ac:dyDescent="0.15">
      <c r="A26">
        <f t="shared" si="2"/>
        <v>2012</v>
      </c>
      <c r="B26" s="1">
        <v>1.9E-2</v>
      </c>
      <c r="C26" s="1">
        <v>0.317</v>
      </c>
      <c r="E26" s="3">
        <f t="shared" si="0"/>
        <v>1.10966483</v>
      </c>
      <c r="F26" s="3" t="str">
        <f t="shared" si="1"/>
        <v/>
      </c>
      <c r="G26" s="3">
        <f t="shared" si="4"/>
        <v>-0.13867706000000002</v>
      </c>
      <c r="H26">
        <f t="shared" si="3"/>
        <v>2.4038123987570343</v>
      </c>
    </row>
    <row r="27" spans="1:15" x14ac:dyDescent="0.15">
      <c r="A27">
        <f t="shared" si="2"/>
        <v>2013</v>
      </c>
      <c r="B27" s="1">
        <v>0.02</v>
      </c>
      <c r="C27" s="1">
        <v>0.499</v>
      </c>
      <c r="E27" s="3">
        <f t="shared" si="0"/>
        <v>1.1657957999999999</v>
      </c>
      <c r="F27" s="3" t="str">
        <f t="shared" si="1"/>
        <v/>
      </c>
      <c r="G27" s="3">
        <f t="shared" si="4"/>
        <v>-0.13867706000000002</v>
      </c>
      <c r="H27">
        <f t="shared" si="3"/>
        <v>2.4894962880671203</v>
      </c>
    </row>
    <row r="28" spans="1:15" x14ac:dyDescent="0.15">
      <c r="A28">
        <f t="shared" si="2"/>
        <v>2014</v>
      </c>
      <c r="B28" s="1">
        <v>4.2000000000000003E-2</v>
      </c>
      <c r="C28" s="1">
        <v>0.2</v>
      </c>
      <c r="E28" s="3">
        <f t="shared" si="0"/>
        <v>1.0911640000000002</v>
      </c>
      <c r="F28" s="3" t="str">
        <f t="shared" si="1"/>
        <v/>
      </c>
      <c r="G28" s="3">
        <f t="shared" si="4"/>
        <v>-0.13867706000000002</v>
      </c>
      <c r="H28">
        <f t="shared" si="3"/>
        <v>2.7942059178977918</v>
      </c>
    </row>
    <row r="29" spans="1:15" x14ac:dyDescent="0.15">
      <c r="A29">
        <f t="shared" si="2"/>
        <v>2015</v>
      </c>
      <c r="B29" s="1">
        <v>1.0999999999999999E-2</v>
      </c>
      <c r="C29" s="1">
        <v>-2.1000000000000001E-2</v>
      </c>
      <c r="E29" s="3">
        <f t="shared" si="0"/>
        <v>1.00135149</v>
      </c>
      <c r="F29" s="3" t="str">
        <f t="shared" si="1"/>
        <v/>
      </c>
      <c r="G29" s="3">
        <f t="shared" si="4"/>
        <v>-0.13867706000000002</v>
      </c>
      <c r="H29">
        <f t="shared" si="3"/>
        <v>2.407129017817832</v>
      </c>
    </row>
    <row r="30" spans="1:15" x14ac:dyDescent="0.15">
      <c r="A30">
        <f t="shared" si="2"/>
        <v>2016</v>
      </c>
      <c r="B30" s="1">
        <v>0.03</v>
      </c>
      <c r="C30" s="1">
        <v>5.5E-2</v>
      </c>
      <c r="E30" s="3">
        <f t="shared" si="0"/>
        <v>1.0378464999999999</v>
      </c>
      <c r="F30" s="3" t="str">
        <f t="shared" si="1"/>
        <v/>
      </c>
      <c r="G30" s="3">
        <f t="shared" si="4"/>
        <v>-0.13867706000000002</v>
      </c>
      <c r="H30">
        <f t="shared" si="3"/>
        <v>2.2311075895088837</v>
      </c>
      <c r="N30" s="3" t="s">
        <v>16</v>
      </c>
      <c r="O30" t="s">
        <v>11</v>
      </c>
    </row>
    <row r="31" spans="1:15" x14ac:dyDescent="0.15">
      <c r="A31">
        <f t="shared" si="2"/>
        <v>2017</v>
      </c>
      <c r="B31" s="1">
        <v>2E-3</v>
      </c>
      <c r="C31" s="1">
        <v>0.2</v>
      </c>
      <c r="E31" s="3">
        <f t="shared" si="0"/>
        <v>1.0614840000000001</v>
      </c>
      <c r="F31" s="3" t="str">
        <f t="shared" si="1"/>
        <v/>
      </c>
      <c r="G31" s="3">
        <f t="shared" si="4"/>
        <v>-0.13867706000000002</v>
      </c>
      <c r="H31">
        <f t="shared" si="3"/>
        <v>2.0916753360729161</v>
      </c>
      <c r="N31" s="3">
        <f>MIN(F2:F31)</f>
        <v>-0.13867706000000002</v>
      </c>
      <c r="O31">
        <f>PRODUCT(E2:E31)</f>
        <v>4.7020566556642747</v>
      </c>
    </row>
    <row r="32" spans="1:15" x14ac:dyDescent="0.15">
      <c r="A32">
        <f t="shared" si="2"/>
        <v>2018</v>
      </c>
      <c r="B32" s="1">
        <v>0.01</v>
      </c>
      <c r="C32" s="1">
        <v>-0.124</v>
      </c>
      <c r="E32" s="3">
        <f t="shared" si="0"/>
        <v>0.96953959999999983</v>
      </c>
      <c r="F32" s="3">
        <f t="shared" si="1"/>
        <v>-3.0460400000000165E-2</v>
      </c>
      <c r="G32" s="3">
        <f t="shared" si="4"/>
        <v>-0.13867706000000002</v>
      </c>
      <c r="H32">
        <f t="shared" si="3"/>
        <v>1.9865418759359856</v>
      </c>
      <c r="N32" s="3">
        <f t="shared" ref="N32:N36" si="5">MIN(F3:F32)</f>
        <v>-0.13867706000000002</v>
      </c>
      <c r="O32">
        <f t="shared" ref="O32:O36" si="6">PRODUCT(E3:E32)</f>
        <v>4.0430803640721349</v>
      </c>
    </row>
    <row r="33" spans="1:18" x14ac:dyDescent="0.15">
      <c r="A33">
        <f t="shared" si="2"/>
        <v>2019</v>
      </c>
      <c r="B33" s="1">
        <v>1.6E-2</v>
      </c>
      <c r="C33" s="1">
        <v>0.28599999999999998</v>
      </c>
      <c r="E33" s="3">
        <f t="shared" si="0"/>
        <v>1.0979609600000002</v>
      </c>
      <c r="F33" s="3" t="str">
        <f t="shared" si="1"/>
        <v/>
      </c>
      <c r="G33" s="3">
        <f t="shared" si="4"/>
        <v>-0.13867706000000002</v>
      </c>
      <c r="H33">
        <f t="shared" si="3"/>
        <v>2.0158268969338042</v>
      </c>
      <c r="N33" s="3">
        <f t="shared" si="5"/>
        <v>-0.13867706000000002</v>
      </c>
      <c r="O33">
        <f t="shared" si="6"/>
        <v>4.0338216060521237</v>
      </c>
    </row>
    <row r="34" spans="1:18" x14ac:dyDescent="0.15">
      <c r="A34">
        <f t="shared" si="2"/>
        <v>2020</v>
      </c>
      <c r="B34" s="1">
        <v>-8.0000000000000002E-3</v>
      </c>
      <c r="C34" s="1">
        <v>0.11199999999999999</v>
      </c>
      <c r="E34" s="3">
        <f t="shared" si="0"/>
        <v>1.02781184</v>
      </c>
      <c r="F34" s="3" t="str">
        <f t="shared" si="1"/>
        <v/>
      </c>
      <c r="G34" s="3">
        <f t="shared" si="4"/>
        <v>-0.13867706000000002</v>
      </c>
      <c r="H34">
        <f t="shared" si="3"/>
        <v>2.0641682034096998</v>
      </c>
      <c r="N34" s="3">
        <f t="shared" si="5"/>
        <v>-0.13867706000000002</v>
      </c>
      <c r="O34">
        <f t="shared" si="6"/>
        <v>4.3590577710792893</v>
      </c>
    </row>
    <row r="35" spans="1:18" x14ac:dyDescent="0.15">
      <c r="A35">
        <v>2021</v>
      </c>
      <c r="B35" s="1">
        <v>-1E-3</v>
      </c>
      <c r="C35" s="1">
        <v>0.31900000000000001</v>
      </c>
      <c r="E35" s="3">
        <f t="shared" si="0"/>
        <v>1.0949330100000001</v>
      </c>
      <c r="F35" s="3" t="str">
        <f t="shared" si="1"/>
        <v/>
      </c>
      <c r="G35" s="3">
        <f t="shared" si="4"/>
        <v>-0.13867706000000002</v>
      </c>
      <c r="H35">
        <f t="shared" si="3"/>
        <v>2.2305086746022247</v>
      </c>
      <c r="N35" s="3">
        <f t="shared" si="5"/>
        <v>-0.13867706000000002</v>
      </c>
      <c r="O35">
        <f t="shared" si="6"/>
        <v>4.2722902845006807</v>
      </c>
    </row>
    <row r="36" spans="1:18" x14ac:dyDescent="0.15">
      <c r="A36">
        <v>2022</v>
      </c>
      <c r="B36" s="1">
        <v>-5.1999999999999998E-2</v>
      </c>
      <c r="C36" s="1">
        <v>-6.0999999999999999E-2</v>
      </c>
      <c r="E36" s="3">
        <f t="shared" si="0"/>
        <v>0.94596612000000002</v>
      </c>
      <c r="F36" s="3">
        <f t="shared" si="1"/>
        <v>-5.4033879999999979E-2</v>
      </c>
      <c r="G36" s="3">
        <f>MIN(F17:F36)</f>
        <v>-0.13867706000000002</v>
      </c>
      <c r="H36">
        <f t="shared" si="3"/>
        <v>2.2633290786817155</v>
      </c>
      <c r="I36">
        <f>AVERAGE(H21:H36)</f>
        <v>2.3668898587053295</v>
      </c>
      <c r="J36" s="5">
        <f>I36^(1/20)-1</f>
        <v>4.4020202024482202E-2</v>
      </c>
      <c r="K36" t="s">
        <v>3</v>
      </c>
      <c r="N36" s="3">
        <f t="shared" si="5"/>
        <v>-0.13867706000000002</v>
      </c>
      <c r="O36">
        <f t="shared" si="6"/>
        <v>3.8227457161720877</v>
      </c>
      <c r="P36">
        <f>AVERAGE(O21:O36)</f>
        <v>4.2055087329234313</v>
      </c>
      <c r="Q36" s="5">
        <f>P36^(1/30)-1</f>
        <v>4.9044596964036957E-2</v>
      </c>
      <c r="R36" t="s">
        <v>7</v>
      </c>
    </row>
    <row r="38" spans="1:18" x14ac:dyDescent="0.15">
      <c r="A38" t="s">
        <v>13</v>
      </c>
      <c r="I38">
        <f>MAX(H21:H36)</f>
        <v>3.1335887540696681</v>
      </c>
      <c r="J38" s="5">
        <f>I38^(1/20)-1</f>
        <v>5.8771152705412222E-2</v>
      </c>
      <c r="K38" t="s">
        <v>4</v>
      </c>
      <c r="P38">
        <f>MAX(O21:O36)</f>
        <v>4.7020566556642747</v>
      </c>
      <c r="Q38" s="5">
        <f>P38^(1/30)-1</f>
        <v>5.2954476451127164E-2</v>
      </c>
      <c r="R38" t="s">
        <v>8</v>
      </c>
    </row>
    <row r="39" spans="1:18" x14ac:dyDescent="0.15">
      <c r="A39" t="s">
        <v>14</v>
      </c>
      <c r="I39">
        <f>MIN(H21:H36)</f>
        <v>1.9865418759359856</v>
      </c>
      <c r="J39" s="5">
        <f>I39^(1/20)-1</f>
        <v>3.4915487522210187E-2</v>
      </c>
      <c r="K39" t="s">
        <v>5</v>
      </c>
      <c r="P39">
        <f>MIN(O21:O36)</f>
        <v>3.8227457161720877</v>
      </c>
      <c r="Q39" s="5">
        <f>P39^(1/30)-1</f>
        <v>4.571301589562804E-2</v>
      </c>
      <c r="R39" t="s">
        <v>9</v>
      </c>
    </row>
    <row r="40" spans="1:18" x14ac:dyDescent="0.15">
      <c r="A40" t="s">
        <v>15</v>
      </c>
      <c r="I40">
        <f>MEDIAN(H21:H36)</f>
        <v>2.3419325950465657</v>
      </c>
      <c r="J40" s="5">
        <f>I40^(1/20)-1</f>
        <v>4.3467001562425223E-2</v>
      </c>
      <c r="K40" t="s">
        <v>6</v>
      </c>
      <c r="P40">
        <f>MEDIAN(O21:O36)</f>
        <v>4.1576853242864082</v>
      </c>
      <c r="Q40" s="5">
        <f>P40^(1/30)-1</f>
        <v>4.8644750739279319E-2</v>
      </c>
      <c r="R40" t="s">
        <v>10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債券30％</vt:lpstr>
      <vt:lpstr>債券50％</vt:lpstr>
      <vt:lpstr>債券70％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2023-11-27T07:58:06Z</dcterms:created>
  <dcterms:modified xsi:type="dcterms:W3CDTF">2023-11-27T08:00:39Z</dcterms:modified>
</cp:coreProperties>
</file>