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0" i="1" l="1"/>
  <c r="AI39" i="1"/>
  <c r="AI38" i="1"/>
  <c r="AI36" i="1"/>
  <c r="AH36" i="1"/>
  <c r="AF9" i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8" i="1"/>
  <c r="AF7" i="1"/>
  <c r="V40" i="1"/>
  <c r="V39" i="1"/>
  <c r="V38" i="1"/>
  <c r="V36" i="1"/>
  <c r="U36" i="1"/>
  <c r="U35" i="1"/>
  <c r="S18" i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17" i="1"/>
  <c r="AH35" i="1" l="1"/>
  <c r="AH34" i="1"/>
  <c r="AE6" i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D5" i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U34" i="1"/>
  <c r="R16" i="1"/>
  <c r="R17" i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Q15" i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P14" i="1"/>
  <c r="A34" i="1" l="1"/>
  <c r="A35" i="1" s="1"/>
  <c r="O13" i="1" l="1"/>
  <c r="N12" i="1"/>
  <c r="M11" i="1"/>
  <c r="L10" i="1"/>
  <c r="K9" i="1"/>
  <c r="J8" i="1"/>
  <c r="I7" i="1"/>
  <c r="H6" i="1"/>
  <c r="G5" i="1"/>
  <c r="F4" i="1"/>
  <c r="E3" i="1"/>
  <c r="D2" i="1"/>
  <c r="AC4" i="1"/>
  <c r="AB3" i="1"/>
  <c r="AA2" i="1"/>
  <c r="AB4" i="1" l="1"/>
  <c r="AB5" i="1" s="1"/>
  <c r="AB6" i="1" s="1"/>
  <c r="AC5" i="1"/>
  <c r="AC6" i="1" s="1"/>
  <c r="AC7" i="1" s="1"/>
  <c r="AA3" i="1"/>
  <c r="AA4" i="1" s="1"/>
  <c r="AA5" i="1" s="1"/>
  <c r="J9" i="1"/>
  <c r="J10" i="1" s="1"/>
  <c r="J11" i="1" s="1"/>
  <c r="I8" i="1"/>
  <c r="I9" i="1" s="1"/>
  <c r="I10" i="1" s="1"/>
  <c r="H7" i="1"/>
  <c r="H8" i="1" s="1"/>
  <c r="H9" i="1" s="1"/>
  <c r="G6" i="1"/>
  <c r="G7" i="1" s="1"/>
  <c r="G8" i="1" s="1"/>
  <c r="F5" i="1"/>
  <c r="F6" i="1" s="1"/>
  <c r="F7" i="1" s="1"/>
  <c r="E4" i="1"/>
  <c r="E5" i="1" s="1"/>
  <c r="E6" i="1" s="1"/>
  <c r="D3" i="1"/>
  <c r="D4" i="1" s="1"/>
  <c r="D5" i="1" s="1"/>
  <c r="AC8" i="1" l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H33" i="1" s="1"/>
  <c r="AB7" i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H32" i="1" s="1"/>
  <c r="AA6" i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H31" i="1" s="1"/>
  <c r="AJ40" i="1" l="1"/>
  <c r="AJ36" i="1"/>
  <c r="AJ38" i="1"/>
  <c r="AJ39" i="1"/>
  <c r="P15" i="1" l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U33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U32" i="1" s="1"/>
  <c r="N13" i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U31" i="1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U30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U27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U25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U28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U24" i="1" s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U29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U26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U23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U22" i="1" s="1"/>
  <c r="D6" i="1"/>
  <c r="D7" i="1" s="1"/>
  <c r="D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W36" i="1" l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U21" i="1" s="1"/>
  <c r="W40" i="1" l="1"/>
  <c r="W39" i="1"/>
  <c r="W38" i="1"/>
</calcChain>
</file>

<file path=xl/sharedStrings.xml><?xml version="1.0" encoding="utf-8"?>
<sst xmlns="http://schemas.openxmlformats.org/spreadsheetml/2006/main" count="13" uniqueCount="13">
  <si>
    <t>https://myindex.jp/data_i.php?q=MS1025JPY</t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</si>
  <si>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</si>
  <si>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過去20年の平均利回り（1年あたり）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</si>
  <si>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過去20年の最大利回り（1年あたり）</t>
    <rPh sb="0" eb="2">
      <t>カコ</t>
    </rPh>
    <rPh sb="4" eb="5">
      <t>ネン</t>
    </rPh>
    <rPh sb="6" eb="8">
      <t>サイダイ</t>
    </rPh>
    <rPh sb="8" eb="10">
      <t>リマワ</t>
    </rPh>
    <rPh sb="13" eb="14">
      <t>ネン</t>
    </rPh>
    <phoneticPr fontId="1"/>
  </si>
  <si>
    <t>過去20年の最小利回り（1年あたり）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</si>
  <si>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過去20年の中央値（1年あたり）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</si>
  <si>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過去30年の中央値（1年あたり）</t>
    <rPh sb="0" eb="2">
      <t>カコ</t>
    </rPh>
    <rPh sb="4" eb="5">
      <t>ネン</t>
    </rPh>
    <rPh sb="6" eb="9">
      <t>チュウオウチ</t>
    </rPh>
    <rPh sb="11" eb="12">
      <t>ネン</t>
    </rPh>
    <phoneticPr fontId="1"/>
  </si>
  <si>
    <t>過去30年の平均利回り（1年あたり）</t>
    <rPh sb="0" eb="2">
      <t>カコ</t>
    </rPh>
    <rPh sb="4" eb="5">
      <t>ネン</t>
    </rPh>
    <rPh sb="6" eb="8">
      <t>ヘイキン</t>
    </rPh>
    <rPh sb="13" eb="14">
      <t>ネン</t>
    </rPh>
    <phoneticPr fontId="1"/>
  </si>
  <si>
    <t>過去30年の最大利回り（1年あたり）</t>
    <rPh sb="0" eb="2">
      <t>カコ</t>
    </rPh>
    <rPh sb="4" eb="5">
      <t>ネン</t>
    </rPh>
    <rPh sb="6" eb="8">
      <t>サイダイ</t>
    </rPh>
    <rPh sb="13" eb="14">
      <t>ネン</t>
    </rPh>
    <phoneticPr fontId="1"/>
  </si>
  <si>
    <t>過去30年の最小利回り（1年あたり）</t>
    <rPh sb="0" eb="2">
      <t>カコ</t>
    </rPh>
    <rPh sb="4" eb="5">
      <t>ネン</t>
    </rPh>
    <rPh sb="6" eb="8">
      <t>サイショウ</t>
    </rPh>
    <rPh sb="13" eb="14">
      <t>ネン</t>
    </rPh>
    <phoneticPr fontId="1"/>
  </si>
  <si>
    <t>・20年運用時の利回り</t>
    <rPh sb="3" eb="4">
      <t>ネン</t>
    </rPh>
    <rPh sb="4" eb="7">
      <t>ウンヨウジ</t>
    </rPh>
    <rPh sb="8" eb="10">
      <t>リマワ</t>
    </rPh>
    <phoneticPr fontId="1"/>
  </si>
  <si>
    <t>・30年運用時の利回り</t>
    <rPh sb="3" eb="4">
      <t>ネン</t>
    </rPh>
    <rPh sb="4" eb="7">
      <t>ウンヨウジ</t>
    </rPh>
    <rPh sb="8" eb="10">
      <t>リマワ</t>
    </rPh>
    <phoneticPr fontId="1"/>
  </si>
  <si>
    <t>・オール・カントリー・ワールド・インデックスの過去35年の収益率</t>
    <rPh sb="23" eb="25">
      <t>カコ</t>
    </rPh>
    <rPh sb="27" eb="28">
      <t>ネン</t>
    </rPh>
    <rPh sb="29" eb="32">
      <t>シュウエキリツ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</si>
</sst>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000000000000000%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workbookViewId="0"/>
  </sheetViews>
  <sheetFormatPr defaultRowHeight="13.5" x14ac:dyDescent="0.15"/>
  <cols>
    <col min="24" max="24" width="9" customWidth="1"/>
  </cols>
  <sheetData>
    <row r="1" spans="1:32" x14ac:dyDescent="0.15">
      <c r="A1" t="s">
        <v>12</v>
      </c>
    </row>
    <row r="2" spans="1:32" x14ac:dyDescent="0.15">
      <c r="A2">
        <v>1988</v>
      </c>
      <c r="B2" s="2">
        <v>0.28100000000000003</v>
      </c>
      <c r="D2">
        <f>1*(1+$B$2)</f>
        <v>1.2810000000000001</v>
      </c>
      <c r="AA2">
        <f>1*(1+$B2)</f>
        <v>1.2810000000000001</v>
      </c>
    </row>
    <row r="3" spans="1:32" x14ac:dyDescent="0.15">
      <c r="A3">
        <f>A2+1</f>
        <v>1989</v>
      </c>
      <c r="B3" s="2">
        <v>0.35299999999999998</v>
      </c>
      <c r="D3">
        <f>D2*(1+$B3)</f>
        <v>1.7331930000000002</v>
      </c>
      <c r="E3">
        <f>1*(1+$B$3)</f>
        <v>1.353</v>
      </c>
      <c r="AA3">
        <f>AA2*(1+$B3)</f>
        <v>1.7331930000000002</v>
      </c>
      <c r="AB3">
        <f>1*(1+$B3)</f>
        <v>1.353</v>
      </c>
    </row>
    <row r="4" spans="1:32" x14ac:dyDescent="0.15">
      <c r="A4">
        <f t="shared" ref="A4:A35" si="0">A3+1</f>
        <v>1990</v>
      </c>
      <c r="B4" s="2">
        <v>-0.21099999999999999</v>
      </c>
      <c r="D4">
        <f>D3*(1+$B4)</f>
        <v>1.3674892770000002</v>
      </c>
      <c r="E4">
        <f>E3*(1+$B4)</f>
        <v>1.067517</v>
      </c>
      <c r="F4">
        <f>1*(1+$B4)</f>
        <v>0.78900000000000003</v>
      </c>
      <c r="AA4">
        <f>AA3*(1+$B4)</f>
        <v>1.3674892770000002</v>
      </c>
      <c r="AB4">
        <f>AB3*(1+$B4)</f>
        <v>1.067517</v>
      </c>
      <c r="AC4">
        <f>1*(1+$B4)</f>
        <v>0.78900000000000003</v>
      </c>
    </row>
    <row r="5" spans="1:32" x14ac:dyDescent="0.15">
      <c r="A5">
        <f t="shared" si="0"/>
        <v>1991</v>
      </c>
      <c r="B5" s="2">
        <v>0.10199999999999999</v>
      </c>
      <c r="D5">
        <f>D4*(1+$B5)</f>
        <v>1.5069731832540003</v>
      </c>
      <c r="E5">
        <f>E4*(1+$B5)</f>
        <v>1.1764037340000002</v>
      </c>
      <c r="F5">
        <f>F4*(1+$B5)</f>
        <v>0.86947800000000008</v>
      </c>
      <c r="G5">
        <f>1*(1+$B5)</f>
        <v>1.1020000000000001</v>
      </c>
      <c r="AA5">
        <f>AA4*(1+$B5)</f>
        <v>1.5069731832540003</v>
      </c>
      <c r="AB5">
        <f>AB4*(1+$B5)</f>
        <v>1.1764037340000002</v>
      </c>
      <c r="AC5">
        <f>AC4*(1+$B5)</f>
        <v>0.86947800000000008</v>
      </c>
      <c r="AD5">
        <f>1*(1+$B5)</f>
        <v>1.1020000000000001</v>
      </c>
    </row>
    <row r="6" spans="1:32" x14ac:dyDescent="0.15">
      <c r="A6">
        <f t="shared" si="0"/>
        <v>1992</v>
      </c>
      <c r="B6" s="2">
        <v>-4.2000000000000003E-2</v>
      </c>
      <c r="D6">
        <f t="shared" ref="D6:L19" si="1">D5*(1+$B6)</f>
        <v>1.4436803095573323</v>
      </c>
      <c r="E6">
        <f>E5*(1+$B6)</f>
        <v>1.1269947771720001</v>
      </c>
      <c r="F6">
        <f>F5*(1+$B6)</f>
        <v>0.83295992400000007</v>
      </c>
      <c r="G6">
        <f>G5*(1+$B6)</f>
        <v>1.0557160000000001</v>
      </c>
      <c r="H6">
        <f>1*(1+$B6)</f>
        <v>0.95799999999999996</v>
      </c>
      <c r="AA6">
        <f t="shared" ref="AA6:AC19" si="2">AA5*(1+$B6)</f>
        <v>1.4436803095573323</v>
      </c>
      <c r="AB6">
        <f>AB5*(1+$B6)</f>
        <v>1.1269947771720001</v>
      </c>
      <c r="AC6">
        <f>AC5*(1+$B6)</f>
        <v>0.83295992400000007</v>
      </c>
      <c r="AD6">
        <f>AD5*(1+$B6)</f>
        <v>1.0557160000000001</v>
      </c>
      <c r="AE6">
        <f>1*(1+$B6)</f>
        <v>0.95799999999999996</v>
      </c>
    </row>
    <row r="7" spans="1:32" x14ac:dyDescent="0.15">
      <c r="A7">
        <f t="shared" si="0"/>
        <v>1993</v>
      </c>
      <c r="B7" s="2">
        <v>0.11700000000000001</v>
      </c>
      <c r="D7">
        <f t="shared" si="1"/>
        <v>1.6125909057755401</v>
      </c>
      <c r="E7">
        <f t="shared" si="1"/>
        <v>1.2588531661011242</v>
      </c>
      <c r="F7">
        <f>F6*(1+$B7)</f>
        <v>0.93041623510800009</v>
      </c>
      <c r="G7">
        <f>G6*(1+$B7)</f>
        <v>1.179234772</v>
      </c>
      <c r="H7">
        <f>H6*(1+$B7)</f>
        <v>1.0700859999999999</v>
      </c>
      <c r="I7">
        <f>1*(1+$B7)</f>
        <v>1.117</v>
      </c>
      <c r="AA7">
        <f t="shared" si="2"/>
        <v>1.6125909057755401</v>
      </c>
      <c r="AB7">
        <f t="shared" si="2"/>
        <v>1.2588531661011242</v>
      </c>
      <c r="AC7">
        <f>AC6*(1+$B7)</f>
        <v>0.93041623510800009</v>
      </c>
      <c r="AD7">
        <f>AD6*(1+$B7)</f>
        <v>1.179234772</v>
      </c>
      <c r="AE7">
        <f>AE6*(1+$B7)</f>
        <v>1.0700859999999999</v>
      </c>
      <c r="AF7">
        <f>1*(1+$B7)</f>
        <v>1.117</v>
      </c>
    </row>
    <row r="8" spans="1:32" x14ac:dyDescent="0.15">
      <c r="A8">
        <f t="shared" si="0"/>
        <v>1994</v>
      </c>
      <c r="B8" s="2">
        <v>-6.3E-2</v>
      </c>
      <c r="D8">
        <f t="shared" si="1"/>
        <v>1.5109976787116812</v>
      </c>
      <c r="E8">
        <f t="shared" si="1"/>
        <v>1.1795454166367534</v>
      </c>
      <c r="F8">
        <f t="shared" si="1"/>
        <v>0.87180001229619608</v>
      </c>
      <c r="G8">
        <f>G7*(1+$B8)</f>
        <v>1.1049429813640002</v>
      </c>
      <c r="H8">
        <f>H7*(1+$B8)</f>
        <v>1.0026705819999999</v>
      </c>
      <c r="I8">
        <f>I7*(1+$B8)</f>
        <v>1.046629</v>
      </c>
      <c r="J8">
        <f>1*(1+$B8)</f>
        <v>0.93700000000000006</v>
      </c>
      <c r="AA8">
        <f t="shared" si="2"/>
        <v>1.5109976787116812</v>
      </c>
      <c r="AB8">
        <f t="shared" si="2"/>
        <v>1.1795454166367534</v>
      </c>
      <c r="AC8">
        <f t="shared" si="2"/>
        <v>0.87180001229619608</v>
      </c>
      <c r="AD8">
        <f>AD7*(1+$B8)</f>
        <v>1.1049429813640002</v>
      </c>
      <c r="AE8">
        <f>AE7*(1+$B8)</f>
        <v>1.0026705819999999</v>
      </c>
      <c r="AF8">
        <f t="shared" ref="AF8:AF36" si="3">AF7*(1+$B8)</f>
        <v>1.046629</v>
      </c>
    </row>
    <row r="9" spans="1:32" x14ac:dyDescent="0.15">
      <c r="A9">
        <f t="shared" si="0"/>
        <v>1995</v>
      </c>
      <c r="B9" s="2">
        <v>0.24099999999999999</v>
      </c>
      <c r="D9">
        <f>D8*(1+$B9)</f>
        <v>1.8751481192811965</v>
      </c>
      <c r="E9">
        <f t="shared" si="1"/>
        <v>1.4638158620462112</v>
      </c>
      <c r="F9">
        <f t="shared" si="1"/>
        <v>1.0819038152595795</v>
      </c>
      <c r="G9">
        <f t="shared" si="1"/>
        <v>1.3712342398727244</v>
      </c>
      <c r="H9">
        <f>H8*(1+$B9)</f>
        <v>1.244314192262</v>
      </c>
      <c r="I9">
        <f>I8*(1+$B9)</f>
        <v>1.2988665890000002</v>
      </c>
      <c r="J9">
        <f>J8*(1+$B9)</f>
        <v>1.1628170000000002</v>
      </c>
      <c r="K9">
        <f>1*(1+$B9)</f>
        <v>1.2410000000000001</v>
      </c>
      <c r="AA9">
        <f t="shared" si="2"/>
        <v>1.8751481192811965</v>
      </c>
      <c r="AB9">
        <f t="shared" si="2"/>
        <v>1.4638158620462112</v>
      </c>
      <c r="AC9">
        <f t="shared" si="2"/>
        <v>1.0819038152595795</v>
      </c>
      <c r="AD9">
        <f t="shared" ref="AD9" si="4">AD8*(1+$B9)</f>
        <v>1.3712342398727244</v>
      </c>
      <c r="AE9">
        <f>AE8*(1+$B9)</f>
        <v>1.244314192262</v>
      </c>
      <c r="AF9">
        <f t="shared" si="3"/>
        <v>1.2988665890000002</v>
      </c>
    </row>
    <row r="10" spans="1:32" x14ac:dyDescent="0.15">
      <c r="A10">
        <f t="shared" si="0"/>
        <v>1996</v>
      </c>
      <c r="B10" s="2">
        <v>0.26800000000000002</v>
      </c>
      <c r="D10">
        <f t="shared" si="1"/>
        <v>2.377687815248557</v>
      </c>
      <c r="E10">
        <f t="shared" si="1"/>
        <v>1.8561185130745959</v>
      </c>
      <c r="F10">
        <f t="shared" si="1"/>
        <v>1.3718540377491468</v>
      </c>
      <c r="G10">
        <f t="shared" si="1"/>
        <v>1.7387250161586145</v>
      </c>
      <c r="H10">
        <f t="shared" si="1"/>
        <v>1.577790395788216</v>
      </c>
      <c r="I10">
        <f>I9*(1+$B10)</f>
        <v>1.6469628348520002</v>
      </c>
      <c r="J10">
        <f>J9*(1+$B10)</f>
        <v>1.4744519560000002</v>
      </c>
      <c r="K10">
        <f t="shared" si="1"/>
        <v>1.5735880000000002</v>
      </c>
      <c r="L10">
        <f>1*(1+$B10)</f>
        <v>1.268</v>
      </c>
      <c r="AA10">
        <f t="shared" si="2"/>
        <v>2.377687815248557</v>
      </c>
      <c r="AB10">
        <f t="shared" si="2"/>
        <v>1.8561185130745959</v>
      </c>
      <c r="AC10">
        <f t="shared" si="2"/>
        <v>1.3718540377491468</v>
      </c>
      <c r="AD10">
        <f t="shared" ref="AD10:AE10" si="5">AD9*(1+$B10)</f>
        <v>1.7387250161586145</v>
      </c>
      <c r="AE10">
        <f t="shared" si="5"/>
        <v>1.577790395788216</v>
      </c>
      <c r="AF10">
        <f t="shared" si="3"/>
        <v>1.6469628348520002</v>
      </c>
    </row>
    <row r="11" spans="1:32" x14ac:dyDescent="0.15">
      <c r="A11">
        <f t="shared" si="0"/>
        <v>1997</v>
      </c>
      <c r="B11" s="2">
        <v>0.29599999999999999</v>
      </c>
      <c r="D11">
        <f t="shared" si="1"/>
        <v>3.0814834085621299</v>
      </c>
      <c r="E11">
        <f t="shared" si="1"/>
        <v>2.4055295929446765</v>
      </c>
      <c r="F11">
        <f t="shared" si="1"/>
        <v>1.7779228329228944</v>
      </c>
      <c r="G11">
        <f t="shared" si="1"/>
        <v>2.2533876209415644</v>
      </c>
      <c r="H11">
        <f t="shared" si="1"/>
        <v>2.044816352941528</v>
      </c>
      <c r="I11">
        <f t="shared" si="1"/>
        <v>2.1344638339681925</v>
      </c>
      <c r="J11">
        <f>J10*(1+$B11)</f>
        <v>1.9108897349760003</v>
      </c>
      <c r="K11">
        <f t="shared" si="1"/>
        <v>2.0393700480000003</v>
      </c>
      <c r="L11">
        <f t="shared" si="1"/>
        <v>1.6433280000000001</v>
      </c>
      <c r="M11">
        <f>1*(1+$B11)</f>
        <v>1.296</v>
      </c>
      <c r="AA11">
        <f t="shared" si="2"/>
        <v>3.0814834085621299</v>
      </c>
      <c r="AB11">
        <f t="shared" si="2"/>
        <v>2.4055295929446765</v>
      </c>
      <c r="AC11">
        <f t="shared" si="2"/>
        <v>1.7779228329228944</v>
      </c>
      <c r="AD11">
        <f t="shared" ref="AD11:AE11" si="6">AD10*(1+$B11)</f>
        <v>2.2533876209415644</v>
      </c>
      <c r="AE11">
        <f t="shared" si="6"/>
        <v>2.044816352941528</v>
      </c>
      <c r="AF11">
        <f t="shared" si="3"/>
        <v>2.1344638339681925</v>
      </c>
    </row>
    <row r="12" spans="1:32" x14ac:dyDescent="0.15">
      <c r="A12">
        <f t="shared" si="0"/>
        <v>1998</v>
      </c>
      <c r="B12" s="2">
        <v>0.06</v>
      </c>
      <c r="D12">
        <f t="shared" si="1"/>
        <v>3.266372413075858</v>
      </c>
      <c r="E12">
        <f t="shared" si="1"/>
        <v>2.5498613685213574</v>
      </c>
      <c r="F12">
        <f t="shared" si="1"/>
        <v>1.8845982028982682</v>
      </c>
      <c r="G12">
        <f t="shared" si="1"/>
        <v>2.3885908781980585</v>
      </c>
      <c r="H12">
        <f t="shared" si="1"/>
        <v>2.1675053341180197</v>
      </c>
      <c r="I12">
        <f t="shared" si="1"/>
        <v>2.2625316640062842</v>
      </c>
      <c r="J12">
        <f t="shared" si="1"/>
        <v>2.0255431190745603</v>
      </c>
      <c r="K12">
        <f t="shared" si="1"/>
        <v>2.1617322508800005</v>
      </c>
      <c r="L12">
        <f t="shared" si="1"/>
        <v>1.7419276800000003</v>
      </c>
      <c r="M12">
        <f t="shared" ref="M12:M29" si="7">M11*(1+$B12)</f>
        <v>1.3737600000000001</v>
      </c>
      <c r="N12">
        <f>1*(1+$B12)</f>
        <v>1.06</v>
      </c>
      <c r="AA12">
        <f t="shared" si="2"/>
        <v>3.266372413075858</v>
      </c>
      <c r="AB12">
        <f t="shared" si="2"/>
        <v>2.5498613685213574</v>
      </c>
      <c r="AC12">
        <f t="shared" si="2"/>
        <v>1.8845982028982682</v>
      </c>
      <c r="AD12">
        <f t="shared" ref="AD12:AE12" si="8">AD11*(1+$B12)</f>
        <v>2.3885908781980585</v>
      </c>
      <c r="AE12">
        <f t="shared" si="8"/>
        <v>2.1675053341180197</v>
      </c>
      <c r="AF12">
        <f t="shared" si="3"/>
        <v>2.2625316640062842</v>
      </c>
    </row>
    <row r="13" spans="1:32" x14ac:dyDescent="0.15">
      <c r="A13">
        <f t="shared" si="0"/>
        <v>1999</v>
      </c>
      <c r="B13" s="2">
        <v>0.14199999999999999</v>
      </c>
      <c r="D13">
        <f t="shared" si="1"/>
        <v>3.7301972957326295</v>
      </c>
      <c r="E13">
        <f t="shared" si="1"/>
        <v>2.9119416828513898</v>
      </c>
      <c r="F13">
        <f t="shared" si="1"/>
        <v>2.152211147709822</v>
      </c>
      <c r="G13">
        <f t="shared" si="1"/>
        <v>2.7277707829021827</v>
      </c>
      <c r="H13">
        <f t="shared" si="1"/>
        <v>2.4752910915627782</v>
      </c>
      <c r="I13">
        <f t="shared" si="1"/>
        <v>2.5838111602951765</v>
      </c>
      <c r="J13">
        <f t="shared" si="1"/>
        <v>2.3131702419831477</v>
      </c>
      <c r="K13">
        <f t="shared" si="1"/>
        <v>2.4686982305049603</v>
      </c>
      <c r="L13">
        <f t="shared" si="1"/>
        <v>1.9892814105600003</v>
      </c>
      <c r="M13">
        <f t="shared" si="7"/>
        <v>1.5688339199999999</v>
      </c>
      <c r="N13">
        <f t="shared" ref="N13:N30" si="9">N12*(1+$B13)</f>
        <v>1.21052</v>
      </c>
      <c r="O13">
        <f>1*(1+$B13)</f>
        <v>1.1419999999999999</v>
      </c>
      <c r="AA13">
        <f t="shared" si="2"/>
        <v>3.7301972957326295</v>
      </c>
      <c r="AB13">
        <f t="shared" si="2"/>
        <v>2.9119416828513898</v>
      </c>
      <c r="AC13">
        <f t="shared" si="2"/>
        <v>2.152211147709822</v>
      </c>
      <c r="AD13">
        <f t="shared" ref="AD13:AE13" si="10">AD12*(1+$B13)</f>
        <v>2.7277707829021827</v>
      </c>
      <c r="AE13">
        <f t="shared" si="10"/>
        <v>2.4752910915627782</v>
      </c>
      <c r="AF13">
        <f t="shared" si="3"/>
        <v>2.5838111602951765</v>
      </c>
    </row>
    <row r="14" spans="1:32" x14ac:dyDescent="0.15">
      <c r="A14">
        <f t="shared" si="0"/>
        <v>2000</v>
      </c>
      <c r="B14" s="2">
        <v>-3.5999999999999997E-2</v>
      </c>
      <c r="D14">
        <f t="shared" si="1"/>
        <v>3.5959101930862545</v>
      </c>
      <c r="E14">
        <f t="shared" si="1"/>
        <v>2.8071117822687395</v>
      </c>
      <c r="F14">
        <f t="shared" si="1"/>
        <v>2.0747315463922682</v>
      </c>
      <c r="G14">
        <f t="shared" si="1"/>
        <v>2.6295710347177041</v>
      </c>
      <c r="H14">
        <f t="shared" si="1"/>
        <v>2.3861806122665179</v>
      </c>
      <c r="I14">
        <f t="shared" si="1"/>
        <v>2.49079395852455</v>
      </c>
      <c r="J14">
        <f t="shared" si="1"/>
        <v>2.2298961132717543</v>
      </c>
      <c r="K14">
        <f t="shared" si="1"/>
        <v>2.3798250942067818</v>
      </c>
      <c r="L14">
        <f t="shared" si="1"/>
        <v>1.9176672797798402</v>
      </c>
      <c r="M14">
        <f t="shared" si="7"/>
        <v>1.5123558988799999</v>
      </c>
      <c r="N14">
        <f t="shared" si="9"/>
        <v>1.1669412800000001</v>
      </c>
      <c r="O14">
        <f t="shared" ref="O14:O31" si="11">O13*(1+$B14)</f>
        <v>1.1008879999999999</v>
      </c>
      <c r="P14">
        <f>1*(1+$B14)</f>
        <v>0.96399999999999997</v>
      </c>
      <c r="AA14">
        <f t="shared" si="2"/>
        <v>3.5959101930862545</v>
      </c>
      <c r="AB14">
        <f t="shared" si="2"/>
        <v>2.8071117822687395</v>
      </c>
      <c r="AC14">
        <f t="shared" si="2"/>
        <v>2.0747315463922682</v>
      </c>
      <c r="AD14">
        <f t="shared" ref="AD14:AE14" si="12">AD13*(1+$B14)</f>
        <v>2.6295710347177041</v>
      </c>
      <c r="AE14">
        <f t="shared" si="12"/>
        <v>2.3861806122665179</v>
      </c>
      <c r="AF14">
        <f t="shared" si="3"/>
        <v>2.49079395852455</v>
      </c>
    </row>
    <row r="15" spans="1:32" x14ac:dyDescent="0.15">
      <c r="A15">
        <f t="shared" si="0"/>
        <v>2001</v>
      </c>
      <c r="B15" s="2">
        <v>-3.2000000000000001E-2</v>
      </c>
      <c r="D15">
        <f t="shared" si="1"/>
        <v>3.4808410669074941</v>
      </c>
      <c r="E15">
        <f t="shared" si="1"/>
        <v>2.7172842052361399</v>
      </c>
      <c r="F15">
        <f t="shared" si="1"/>
        <v>2.0083401369077154</v>
      </c>
      <c r="G15">
        <f t="shared" si="1"/>
        <v>2.5454247616067374</v>
      </c>
      <c r="H15">
        <f t="shared" si="1"/>
        <v>2.3098228326739894</v>
      </c>
      <c r="I15">
        <f t="shared" si="1"/>
        <v>2.4110885518517642</v>
      </c>
      <c r="J15">
        <f t="shared" si="1"/>
        <v>2.1585394376470579</v>
      </c>
      <c r="K15">
        <f t="shared" si="1"/>
        <v>2.3036706911921647</v>
      </c>
      <c r="L15">
        <f t="shared" si="1"/>
        <v>1.8563019268268852</v>
      </c>
      <c r="M15">
        <f t="shared" si="7"/>
        <v>1.4639605101158399</v>
      </c>
      <c r="N15">
        <f t="shared" si="9"/>
        <v>1.1295991590400001</v>
      </c>
      <c r="O15">
        <f t="shared" si="11"/>
        <v>1.0656595839999998</v>
      </c>
      <c r="P15">
        <f t="shared" ref="P15:P32" si="13">P14*(1+$B15)</f>
        <v>0.93315199999999998</v>
      </c>
      <c r="Q15">
        <f>1*(1+$B15)</f>
        <v>0.96799999999999997</v>
      </c>
      <c r="AA15">
        <f t="shared" si="2"/>
        <v>3.4808410669074941</v>
      </c>
      <c r="AB15">
        <f t="shared" si="2"/>
        <v>2.7172842052361399</v>
      </c>
      <c r="AC15">
        <f t="shared" si="2"/>
        <v>2.0083401369077154</v>
      </c>
      <c r="AD15">
        <f t="shared" ref="AD15:AE15" si="14">AD14*(1+$B15)</f>
        <v>2.5454247616067374</v>
      </c>
      <c r="AE15">
        <f t="shared" si="14"/>
        <v>2.3098228326739894</v>
      </c>
      <c r="AF15">
        <f t="shared" si="3"/>
        <v>2.4110885518517642</v>
      </c>
    </row>
    <row r="16" spans="1:32" x14ac:dyDescent="0.15">
      <c r="A16">
        <f t="shared" si="0"/>
        <v>2002</v>
      </c>
      <c r="B16" s="2">
        <v>-0.29599999999999999</v>
      </c>
      <c r="D16">
        <f t="shared" si="1"/>
        <v>2.4505121111028756</v>
      </c>
      <c r="E16">
        <f t="shared" si="1"/>
        <v>1.9129680804862423</v>
      </c>
      <c r="F16">
        <f t="shared" si="1"/>
        <v>1.4138714563830315</v>
      </c>
      <c r="G16">
        <f t="shared" si="1"/>
        <v>1.7919790321711431</v>
      </c>
      <c r="H16">
        <f t="shared" si="1"/>
        <v>1.6261152742024885</v>
      </c>
      <c r="I16">
        <f t="shared" si="1"/>
        <v>1.6974063405036419</v>
      </c>
      <c r="J16">
        <f t="shared" si="1"/>
        <v>1.5196117641035287</v>
      </c>
      <c r="K16">
        <f t="shared" si="1"/>
        <v>1.6217841665992838</v>
      </c>
      <c r="L16">
        <f t="shared" si="1"/>
        <v>1.3068365564861271</v>
      </c>
      <c r="M16">
        <f t="shared" si="7"/>
        <v>1.0306281991215513</v>
      </c>
      <c r="N16">
        <f t="shared" si="9"/>
        <v>0.79523780796415999</v>
      </c>
      <c r="O16">
        <f t="shared" si="11"/>
        <v>0.75022434713599984</v>
      </c>
      <c r="P16">
        <f t="shared" si="13"/>
        <v>0.65693900799999994</v>
      </c>
      <c r="Q16">
        <f t="shared" ref="Q16" si="15">Q15*(1+$B16)</f>
        <v>0.68147199999999997</v>
      </c>
      <c r="R16">
        <f>1*(1+$B16)</f>
        <v>0.70399999999999996</v>
      </c>
      <c r="AA16">
        <f t="shared" si="2"/>
        <v>2.4505121111028756</v>
      </c>
      <c r="AB16">
        <f t="shared" si="2"/>
        <v>1.9129680804862423</v>
      </c>
      <c r="AC16">
        <f t="shared" si="2"/>
        <v>1.4138714563830315</v>
      </c>
      <c r="AD16">
        <f t="shared" ref="AD16:AE16" si="16">AD15*(1+$B16)</f>
        <v>1.7919790321711431</v>
      </c>
      <c r="AE16">
        <f t="shared" si="16"/>
        <v>1.6261152742024885</v>
      </c>
      <c r="AF16">
        <f t="shared" si="3"/>
        <v>1.6974063405036419</v>
      </c>
    </row>
    <row r="17" spans="1:34" x14ac:dyDescent="0.15">
      <c r="A17">
        <f t="shared" si="0"/>
        <v>2003</v>
      </c>
      <c r="B17" s="2">
        <v>0.217</v>
      </c>
      <c r="D17">
        <f t="shared" si="1"/>
        <v>2.9822732392122</v>
      </c>
      <c r="E17">
        <f t="shared" si="1"/>
        <v>2.3280821539517569</v>
      </c>
      <c r="F17">
        <f t="shared" si="1"/>
        <v>1.7206815624181495</v>
      </c>
      <c r="G17">
        <f t="shared" si="1"/>
        <v>2.1808384821522813</v>
      </c>
      <c r="H17">
        <f t="shared" si="1"/>
        <v>1.9789822887044286</v>
      </c>
      <c r="I17">
        <f t="shared" si="1"/>
        <v>2.0657435163929323</v>
      </c>
      <c r="J17">
        <f t="shared" si="1"/>
        <v>1.8493675169139945</v>
      </c>
      <c r="K17">
        <f t="shared" si="1"/>
        <v>1.9737113307513285</v>
      </c>
      <c r="L17">
        <f t="shared" si="1"/>
        <v>1.5904200892436167</v>
      </c>
      <c r="M17">
        <f t="shared" si="7"/>
        <v>1.2542745183309281</v>
      </c>
      <c r="N17">
        <f t="shared" si="9"/>
        <v>0.96780441229238279</v>
      </c>
      <c r="O17">
        <f t="shared" si="11"/>
        <v>0.91302303046451183</v>
      </c>
      <c r="P17">
        <f t="shared" si="13"/>
        <v>0.799494772736</v>
      </c>
      <c r="Q17">
        <f t="shared" ref="Q17:R17" si="17">Q16*(1+$B17)</f>
        <v>0.82935142400000006</v>
      </c>
      <c r="R17">
        <f t="shared" si="17"/>
        <v>0.85676799999999997</v>
      </c>
      <c r="S17">
        <f>1*(1+$B17)</f>
        <v>1.2170000000000001</v>
      </c>
      <c r="AA17">
        <f t="shared" si="2"/>
        <v>2.9822732392122</v>
      </c>
      <c r="AB17">
        <f t="shared" si="2"/>
        <v>2.3280821539517569</v>
      </c>
      <c r="AC17">
        <f t="shared" si="2"/>
        <v>1.7206815624181495</v>
      </c>
      <c r="AD17">
        <f t="shared" ref="AD17:AE17" si="18">AD16*(1+$B17)</f>
        <v>2.1808384821522813</v>
      </c>
      <c r="AE17">
        <f t="shared" si="18"/>
        <v>1.9789822887044286</v>
      </c>
      <c r="AF17">
        <f t="shared" si="3"/>
        <v>2.0657435163929323</v>
      </c>
    </row>
    <row r="18" spans="1:34" x14ac:dyDescent="0.15">
      <c r="A18">
        <f t="shared" si="0"/>
        <v>2004</v>
      </c>
      <c r="B18" s="2">
        <v>0.104</v>
      </c>
      <c r="D18">
        <f t="shared" si="1"/>
        <v>3.2924296560902691</v>
      </c>
      <c r="E18">
        <f t="shared" si="1"/>
        <v>2.5702026979627397</v>
      </c>
      <c r="F18">
        <f t="shared" si="1"/>
        <v>1.8996324449096371</v>
      </c>
      <c r="G18">
        <f t="shared" si="1"/>
        <v>2.4076456842961189</v>
      </c>
      <c r="H18">
        <f t="shared" si="1"/>
        <v>2.1847964467296892</v>
      </c>
      <c r="I18">
        <f t="shared" si="1"/>
        <v>2.2805808420977973</v>
      </c>
      <c r="J18">
        <f t="shared" si="1"/>
        <v>2.04170173867305</v>
      </c>
      <c r="K18">
        <f t="shared" si="1"/>
        <v>2.1789773091494671</v>
      </c>
      <c r="L18">
        <f t="shared" si="1"/>
        <v>1.7558237785249529</v>
      </c>
      <c r="M18">
        <f t="shared" si="7"/>
        <v>1.3847190682373447</v>
      </c>
      <c r="N18">
        <f t="shared" si="9"/>
        <v>1.0684560711707907</v>
      </c>
      <c r="O18">
        <f t="shared" si="11"/>
        <v>1.0079774256328211</v>
      </c>
      <c r="P18">
        <f t="shared" si="13"/>
        <v>0.88264222910054413</v>
      </c>
      <c r="Q18">
        <f t="shared" ref="Q18:S18" si="19">Q17*(1+$B18)</f>
        <v>0.9156039720960002</v>
      </c>
      <c r="R18">
        <f t="shared" si="19"/>
        <v>0.945871872</v>
      </c>
      <c r="S18">
        <f t="shared" si="19"/>
        <v>1.3435680000000001</v>
      </c>
      <c r="AA18">
        <f t="shared" si="2"/>
        <v>3.2924296560902691</v>
      </c>
      <c r="AB18">
        <f t="shared" si="2"/>
        <v>2.5702026979627397</v>
      </c>
      <c r="AC18">
        <f t="shared" si="2"/>
        <v>1.8996324449096371</v>
      </c>
      <c r="AD18">
        <f t="shared" ref="AD18:AE18" si="20">AD17*(1+$B18)</f>
        <v>2.4076456842961189</v>
      </c>
      <c r="AE18">
        <f t="shared" si="20"/>
        <v>2.1847964467296892</v>
      </c>
      <c r="AF18">
        <f t="shared" si="3"/>
        <v>2.2805808420977973</v>
      </c>
    </row>
    <row r="19" spans="1:34" x14ac:dyDescent="0.15">
      <c r="A19">
        <f t="shared" si="0"/>
        <v>2005</v>
      </c>
      <c r="B19" s="2">
        <v>0.28299999999999997</v>
      </c>
      <c r="D19">
        <f t="shared" si="1"/>
        <v>4.2241872487638146</v>
      </c>
      <c r="E19">
        <f t="shared" si="1"/>
        <v>3.2975700614861947</v>
      </c>
      <c r="F19">
        <f t="shared" si="1"/>
        <v>2.4372284268190643</v>
      </c>
      <c r="G19">
        <f t="shared" si="1"/>
        <v>3.0890094129519206</v>
      </c>
      <c r="H19">
        <f t="shared" si="1"/>
        <v>2.8030938411541912</v>
      </c>
      <c r="I19">
        <f t="shared" si="1"/>
        <v>2.9259852204114738</v>
      </c>
      <c r="J19">
        <f t="shared" si="1"/>
        <v>2.6195033307175231</v>
      </c>
      <c r="K19">
        <f t="shared" si="1"/>
        <v>2.7956278876387661</v>
      </c>
      <c r="L19">
        <f t="shared" si="1"/>
        <v>2.2527219078475142</v>
      </c>
      <c r="M19">
        <f t="shared" si="7"/>
        <v>1.7765945645485131</v>
      </c>
      <c r="N19">
        <f t="shared" si="9"/>
        <v>1.3708291393121244</v>
      </c>
      <c r="O19">
        <f t="shared" si="11"/>
        <v>1.2932350370869095</v>
      </c>
      <c r="P19">
        <f t="shared" si="13"/>
        <v>1.132429979935998</v>
      </c>
      <c r="Q19">
        <f t="shared" ref="Q19:S19" si="21">Q18*(1+$B19)</f>
        <v>1.1747198961991683</v>
      </c>
      <c r="R19">
        <f t="shared" si="21"/>
        <v>1.213553611776</v>
      </c>
      <c r="S19">
        <f t="shared" si="21"/>
        <v>1.7237977440000001</v>
      </c>
      <c r="AA19">
        <f t="shared" si="2"/>
        <v>4.2241872487638146</v>
      </c>
      <c r="AB19">
        <f t="shared" si="2"/>
        <v>3.2975700614861947</v>
      </c>
      <c r="AC19">
        <f t="shared" si="2"/>
        <v>2.4372284268190643</v>
      </c>
      <c r="AD19">
        <f t="shared" ref="AD19:AE19" si="22">AD18*(1+$B19)</f>
        <v>3.0890094129519206</v>
      </c>
      <c r="AE19">
        <f t="shared" si="22"/>
        <v>2.8030938411541912</v>
      </c>
      <c r="AF19">
        <f t="shared" si="3"/>
        <v>2.9259852204114738</v>
      </c>
    </row>
    <row r="20" spans="1:34" x14ac:dyDescent="0.15">
      <c r="A20">
        <f t="shared" si="0"/>
        <v>2006</v>
      </c>
      <c r="B20" s="2">
        <v>0.22600000000000001</v>
      </c>
      <c r="D20">
        <f t="shared" ref="D20" si="23">D19*(1+$B20)</f>
        <v>5.1788535669844364</v>
      </c>
      <c r="E20">
        <f t="shared" ref="D20:E21" si="24">E19*(1+$B20)</f>
        <v>4.042820895382075</v>
      </c>
      <c r="F20">
        <f t="shared" ref="E20:J27" si="25">F19*(1+$B20)</f>
        <v>2.9880420512801726</v>
      </c>
      <c r="G20">
        <f t="shared" ref="G20:G23" si="26">G19*(1+$B20)</f>
        <v>3.7871255402790545</v>
      </c>
      <c r="H20">
        <f t="shared" ref="H20:H24" si="27">H19*(1+$B20)</f>
        <v>3.4365930492550385</v>
      </c>
      <c r="I20">
        <f t="shared" ref="I20:I25" si="28">I19*(1+$B20)</f>
        <v>3.5872578802244668</v>
      </c>
      <c r="J20">
        <f t="shared" ref="J20:J26" si="29">J19*(1+$B20)</f>
        <v>3.2115110834596834</v>
      </c>
      <c r="K20">
        <f t="shared" ref="K20:K27" si="30">K19*(1+$B20)</f>
        <v>3.4274397902451272</v>
      </c>
      <c r="L20">
        <f t="shared" ref="L20:L28" si="31">L19*(1+$B20)</f>
        <v>2.7618370590210524</v>
      </c>
      <c r="M20">
        <f t="shared" si="7"/>
        <v>2.178104936136477</v>
      </c>
      <c r="N20">
        <f t="shared" si="9"/>
        <v>1.6806365247966644</v>
      </c>
      <c r="O20">
        <f t="shared" si="11"/>
        <v>1.585506155468551</v>
      </c>
      <c r="P20">
        <f t="shared" si="13"/>
        <v>1.3883591554015335</v>
      </c>
      <c r="Q20">
        <f t="shared" ref="Q20:S20" si="32">Q19*(1+$B20)</f>
        <v>1.4402065927401804</v>
      </c>
      <c r="R20">
        <f t="shared" si="32"/>
        <v>1.487816728037376</v>
      </c>
      <c r="S20">
        <f t="shared" si="32"/>
        <v>2.1133760341440002</v>
      </c>
      <c r="U20" t="s">
        <v>10</v>
      </c>
      <c r="AA20">
        <f t="shared" ref="AA20:AE33" si="33">AA19*(1+$B20)</f>
        <v>5.1788535669844364</v>
      </c>
      <c r="AB20">
        <f t="shared" si="33"/>
        <v>4.042820895382075</v>
      </c>
      <c r="AC20">
        <f t="shared" si="33"/>
        <v>2.9880420512801726</v>
      </c>
      <c r="AD20">
        <f t="shared" si="33"/>
        <v>3.7871255402790545</v>
      </c>
      <c r="AE20">
        <f t="shared" si="33"/>
        <v>3.4365930492550385</v>
      </c>
      <c r="AF20">
        <f t="shared" si="3"/>
        <v>3.5872578802244668</v>
      </c>
    </row>
    <row r="21" spans="1:34" x14ac:dyDescent="0.15">
      <c r="A21">
        <f t="shared" si="0"/>
        <v>2007</v>
      </c>
      <c r="B21" s="2">
        <v>5.0999999999999997E-2</v>
      </c>
      <c r="D21">
        <f t="shared" si="24"/>
        <v>5.442975098900642</v>
      </c>
      <c r="E21">
        <f t="shared" si="24"/>
        <v>4.2490047610465602</v>
      </c>
      <c r="F21">
        <f t="shared" si="25"/>
        <v>3.1404321958954613</v>
      </c>
      <c r="G21">
        <f t="shared" si="26"/>
        <v>3.9802689428332858</v>
      </c>
      <c r="H21">
        <f t="shared" si="27"/>
        <v>3.6118592947670454</v>
      </c>
      <c r="I21">
        <f t="shared" si="28"/>
        <v>3.7702080321159142</v>
      </c>
      <c r="J21">
        <f t="shared" si="29"/>
        <v>3.3752981487161269</v>
      </c>
      <c r="K21">
        <f t="shared" si="30"/>
        <v>3.6022392195476285</v>
      </c>
      <c r="L21">
        <f t="shared" si="31"/>
        <v>2.9026907490311258</v>
      </c>
      <c r="M21">
        <f t="shared" si="7"/>
        <v>2.2891882878794374</v>
      </c>
      <c r="N21">
        <f t="shared" si="9"/>
        <v>1.7663489875612941</v>
      </c>
      <c r="O21">
        <f t="shared" si="11"/>
        <v>1.666366969397447</v>
      </c>
      <c r="P21">
        <f t="shared" si="13"/>
        <v>1.4591654723270118</v>
      </c>
      <c r="Q21">
        <f t="shared" ref="Q21:S21" si="34">Q20*(1+$B21)</f>
        <v>1.5136571289699294</v>
      </c>
      <c r="R21">
        <f t="shared" si="34"/>
        <v>1.563695381167282</v>
      </c>
      <c r="S21">
        <f t="shared" si="34"/>
        <v>2.2211582118853439</v>
      </c>
      <c r="U21">
        <f>D21</f>
        <v>5.442975098900642</v>
      </c>
      <c r="AA21">
        <f t="shared" si="33"/>
        <v>5.442975098900642</v>
      </c>
      <c r="AB21">
        <f t="shared" si="33"/>
        <v>4.2490047610465602</v>
      </c>
      <c r="AC21">
        <f t="shared" si="33"/>
        <v>3.1404321958954613</v>
      </c>
      <c r="AD21">
        <f t="shared" ref="AD21:AE21" si="35">AD20*(1+$B21)</f>
        <v>3.9802689428332858</v>
      </c>
      <c r="AE21">
        <f t="shared" si="35"/>
        <v>3.6118592947670454</v>
      </c>
      <c r="AF21">
        <f t="shared" si="3"/>
        <v>3.7702080321159142</v>
      </c>
    </row>
    <row r="22" spans="1:34" x14ac:dyDescent="0.15">
      <c r="A22">
        <f t="shared" si="0"/>
        <v>2008</v>
      </c>
      <c r="B22" s="2">
        <v>-0.52900000000000003</v>
      </c>
      <c r="E22">
        <f t="shared" si="25"/>
        <v>2.0012812424529298</v>
      </c>
      <c r="F22">
        <f t="shared" si="25"/>
        <v>1.4791435642667623</v>
      </c>
      <c r="G22">
        <f t="shared" si="26"/>
        <v>1.8747066720744776</v>
      </c>
      <c r="H22">
        <f t="shared" si="27"/>
        <v>1.7011857278352782</v>
      </c>
      <c r="I22">
        <f t="shared" si="28"/>
        <v>1.7757679831265956</v>
      </c>
      <c r="J22">
        <f t="shared" si="29"/>
        <v>1.5897654280452957</v>
      </c>
      <c r="K22">
        <f t="shared" si="30"/>
        <v>1.6966546724069329</v>
      </c>
      <c r="L22">
        <f t="shared" si="31"/>
        <v>1.3671673427936601</v>
      </c>
      <c r="M22">
        <f t="shared" si="7"/>
        <v>1.0782076835912149</v>
      </c>
      <c r="N22">
        <f t="shared" si="9"/>
        <v>0.83195037314136944</v>
      </c>
      <c r="O22">
        <f t="shared" si="11"/>
        <v>0.78485884258619754</v>
      </c>
      <c r="P22">
        <f t="shared" si="13"/>
        <v>0.68726693746602252</v>
      </c>
      <c r="Q22">
        <f t="shared" ref="Q22:S22" si="36">Q21*(1+$B22)</f>
        <v>0.71293250774483674</v>
      </c>
      <c r="R22">
        <f t="shared" si="36"/>
        <v>0.73650052452978976</v>
      </c>
      <c r="S22">
        <f t="shared" si="36"/>
        <v>1.0461655177979969</v>
      </c>
      <c r="U22">
        <f>E22</f>
        <v>2.0012812424529298</v>
      </c>
      <c r="AA22">
        <f t="shared" si="33"/>
        <v>2.5636412715822021</v>
      </c>
      <c r="AB22">
        <f t="shared" si="33"/>
        <v>2.0012812424529298</v>
      </c>
      <c r="AC22">
        <f t="shared" si="33"/>
        <v>1.4791435642667623</v>
      </c>
      <c r="AD22">
        <f t="shared" ref="AD22:AE22" si="37">AD21*(1+$B22)</f>
        <v>1.8747066720744776</v>
      </c>
      <c r="AE22">
        <f t="shared" si="37"/>
        <v>1.7011857278352782</v>
      </c>
      <c r="AF22">
        <f t="shared" si="3"/>
        <v>1.7757679831265956</v>
      </c>
    </row>
    <row r="23" spans="1:34" x14ac:dyDescent="0.15">
      <c r="A23">
        <f t="shared" si="0"/>
        <v>2009</v>
      </c>
      <c r="B23" s="2">
        <v>0.39600000000000002</v>
      </c>
      <c r="F23">
        <f t="shared" si="25"/>
        <v>2.0648844157164001</v>
      </c>
      <c r="G23">
        <f t="shared" si="26"/>
        <v>2.6170905142159704</v>
      </c>
      <c r="H23">
        <f t="shared" si="27"/>
        <v>2.3748552760580481</v>
      </c>
      <c r="I23">
        <f t="shared" si="28"/>
        <v>2.4789721044447273</v>
      </c>
      <c r="J23">
        <f t="shared" si="29"/>
        <v>2.2193125375512328</v>
      </c>
      <c r="K23">
        <f t="shared" si="30"/>
        <v>2.3685299226800782</v>
      </c>
      <c r="L23">
        <f t="shared" si="31"/>
        <v>1.9085656105399493</v>
      </c>
      <c r="M23">
        <f t="shared" si="7"/>
        <v>1.5051779262933358</v>
      </c>
      <c r="N23">
        <f t="shared" si="9"/>
        <v>1.1614027209053517</v>
      </c>
      <c r="O23">
        <f t="shared" si="11"/>
        <v>1.0956629442503316</v>
      </c>
      <c r="P23">
        <f t="shared" si="13"/>
        <v>0.95942464470256739</v>
      </c>
      <c r="Q23">
        <f t="shared" ref="Q23:S23" si="38">Q22*(1+$B23)</f>
        <v>0.99525378081179205</v>
      </c>
      <c r="R23">
        <f t="shared" si="38"/>
        <v>1.0281547322435864</v>
      </c>
      <c r="S23">
        <f t="shared" si="38"/>
        <v>1.4604470628460036</v>
      </c>
      <c r="U23">
        <f>F23</f>
        <v>2.0648844157164001</v>
      </c>
      <c r="AA23">
        <f t="shared" si="33"/>
        <v>3.5788432151287539</v>
      </c>
      <c r="AB23">
        <f t="shared" si="33"/>
        <v>2.7937886144642898</v>
      </c>
      <c r="AC23">
        <f t="shared" si="33"/>
        <v>2.0648844157164001</v>
      </c>
      <c r="AD23">
        <f t="shared" ref="AD23:AE23" si="39">AD22*(1+$B23)</f>
        <v>2.6170905142159704</v>
      </c>
      <c r="AE23">
        <f t="shared" si="39"/>
        <v>2.3748552760580481</v>
      </c>
      <c r="AF23">
        <f t="shared" si="3"/>
        <v>2.4789721044447273</v>
      </c>
    </row>
    <row r="24" spans="1:34" x14ac:dyDescent="0.15">
      <c r="A24">
        <f t="shared" si="0"/>
        <v>2010</v>
      </c>
      <c r="B24" s="2">
        <v>-1.2E-2</v>
      </c>
      <c r="G24">
        <f t="shared" si="25"/>
        <v>2.5856854280453789</v>
      </c>
      <c r="H24">
        <f t="shared" si="27"/>
        <v>2.3463570127453517</v>
      </c>
      <c r="I24">
        <f t="shared" si="28"/>
        <v>2.4492244391913904</v>
      </c>
      <c r="J24">
        <f t="shared" si="29"/>
        <v>2.1926807871006182</v>
      </c>
      <c r="K24">
        <f t="shared" si="30"/>
        <v>2.3401075636079174</v>
      </c>
      <c r="L24">
        <f t="shared" si="31"/>
        <v>1.88566282321347</v>
      </c>
      <c r="M24">
        <f t="shared" si="7"/>
        <v>1.4871157911778157</v>
      </c>
      <c r="N24">
        <f t="shared" si="9"/>
        <v>1.1474658882544875</v>
      </c>
      <c r="O24">
        <f t="shared" si="11"/>
        <v>1.0825149889193275</v>
      </c>
      <c r="P24">
        <f t="shared" si="13"/>
        <v>0.94791154896613661</v>
      </c>
      <c r="Q24">
        <f t="shared" ref="Q24:S24" si="40">Q23*(1+$B24)</f>
        <v>0.9833107354420505</v>
      </c>
      <c r="R24">
        <f t="shared" si="40"/>
        <v>1.0158168754566634</v>
      </c>
      <c r="S24">
        <f t="shared" si="40"/>
        <v>1.4429216980918516</v>
      </c>
      <c r="U24">
        <f>G24</f>
        <v>2.5856854280453789</v>
      </c>
      <c r="AA24">
        <f t="shared" si="33"/>
        <v>3.5358970965472087</v>
      </c>
      <c r="AB24">
        <f t="shared" si="33"/>
        <v>2.7602631510907183</v>
      </c>
      <c r="AC24">
        <f t="shared" si="33"/>
        <v>2.0401058027278034</v>
      </c>
      <c r="AD24">
        <f t="shared" ref="AD24:AE24" si="41">AD23*(1+$B24)</f>
        <v>2.5856854280453789</v>
      </c>
      <c r="AE24">
        <f t="shared" si="41"/>
        <v>2.3463570127453517</v>
      </c>
      <c r="AF24">
        <f t="shared" si="3"/>
        <v>2.4492244391913904</v>
      </c>
    </row>
    <row r="25" spans="1:34" x14ac:dyDescent="0.15">
      <c r="A25">
        <f t="shared" si="0"/>
        <v>2011</v>
      </c>
      <c r="B25" s="2">
        <v>-0.11799999999999999</v>
      </c>
      <c r="H25">
        <f t="shared" si="25"/>
        <v>2.0694868852414001</v>
      </c>
      <c r="I25">
        <f t="shared" si="28"/>
        <v>2.1602159553668066</v>
      </c>
      <c r="J25">
        <f t="shared" si="29"/>
        <v>1.9339444542227453</v>
      </c>
      <c r="K25">
        <f t="shared" si="30"/>
        <v>2.0639748711021833</v>
      </c>
      <c r="L25">
        <f t="shared" si="31"/>
        <v>1.6631546100742804</v>
      </c>
      <c r="M25">
        <f t="shared" si="7"/>
        <v>1.3116361278188335</v>
      </c>
      <c r="N25">
        <f t="shared" si="9"/>
        <v>1.012064913440458</v>
      </c>
      <c r="O25">
        <f t="shared" si="11"/>
        <v>0.95477822022684689</v>
      </c>
      <c r="P25">
        <f t="shared" si="13"/>
        <v>0.83605798618813254</v>
      </c>
      <c r="Q25">
        <f t="shared" ref="Q25:S25" si="42">Q24*(1+$B25)</f>
        <v>0.86728006865988849</v>
      </c>
      <c r="R25">
        <f t="shared" si="42"/>
        <v>0.89595048415277712</v>
      </c>
      <c r="S25">
        <f t="shared" si="42"/>
        <v>1.2726569377170132</v>
      </c>
      <c r="U25">
        <f>H25</f>
        <v>2.0694868852414001</v>
      </c>
      <c r="AA25">
        <f t="shared" si="33"/>
        <v>3.1186612391546382</v>
      </c>
      <c r="AB25">
        <f t="shared" si="33"/>
        <v>2.4345520992620138</v>
      </c>
      <c r="AC25">
        <f t="shared" si="33"/>
        <v>1.7993733180059226</v>
      </c>
      <c r="AD25">
        <f t="shared" ref="AD25:AE25" si="43">AD24*(1+$B25)</f>
        <v>2.2805745475360242</v>
      </c>
      <c r="AE25">
        <f t="shared" si="43"/>
        <v>2.0694868852414001</v>
      </c>
      <c r="AF25">
        <f t="shared" si="3"/>
        <v>2.1602159553668066</v>
      </c>
    </row>
    <row r="26" spans="1:34" x14ac:dyDescent="0.15">
      <c r="A26">
        <f t="shared" si="0"/>
        <v>2012</v>
      </c>
      <c r="B26" s="2">
        <v>0.317</v>
      </c>
      <c r="I26">
        <f t="shared" si="25"/>
        <v>2.8450044132180841</v>
      </c>
      <c r="J26">
        <f t="shared" si="29"/>
        <v>2.5470048462113555</v>
      </c>
      <c r="K26">
        <f t="shared" si="30"/>
        <v>2.7182549052415754</v>
      </c>
      <c r="L26">
        <f t="shared" si="31"/>
        <v>2.1903746214678272</v>
      </c>
      <c r="M26">
        <f t="shared" si="7"/>
        <v>1.7274247803374037</v>
      </c>
      <c r="N26">
        <f t="shared" si="9"/>
        <v>1.3328894910010831</v>
      </c>
      <c r="O26">
        <f t="shared" si="11"/>
        <v>1.2574429160387572</v>
      </c>
      <c r="P26">
        <f t="shared" si="13"/>
        <v>1.1010883678097705</v>
      </c>
      <c r="Q26">
        <f t="shared" ref="Q26:S26" si="44">Q25*(1+$B26)</f>
        <v>1.142207850425073</v>
      </c>
      <c r="R26">
        <f t="shared" si="44"/>
        <v>1.1799667876292075</v>
      </c>
      <c r="S26">
        <f t="shared" si="44"/>
        <v>1.6760891869733063</v>
      </c>
      <c r="U26">
        <f>I26</f>
        <v>2.8450044132180841</v>
      </c>
      <c r="AA26">
        <f t="shared" si="33"/>
        <v>4.1072768519666587</v>
      </c>
      <c r="AB26">
        <f t="shared" si="33"/>
        <v>3.2063051147280719</v>
      </c>
      <c r="AC26">
        <f t="shared" si="33"/>
        <v>2.3697746598138001</v>
      </c>
      <c r="AD26">
        <f t="shared" ref="AD26:AE26" si="45">AD25*(1+$B26)</f>
        <v>3.0035166791049437</v>
      </c>
      <c r="AE26">
        <f t="shared" si="45"/>
        <v>2.7255142278629236</v>
      </c>
      <c r="AF26">
        <f t="shared" si="3"/>
        <v>2.8450044132180841</v>
      </c>
    </row>
    <row r="27" spans="1:34" x14ac:dyDescent="0.15">
      <c r="A27">
        <f t="shared" si="0"/>
        <v>2013</v>
      </c>
      <c r="B27" s="2">
        <v>0.499</v>
      </c>
      <c r="J27">
        <f t="shared" si="25"/>
        <v>3.8179602644708219</v>
      </c>
      <c r="K27">
        <f t="shared" si="30"/>
        <v>4.0746641029571222</v>
      </c>
      <c r="L27">
        <f t="shared" si="31"/>
        <v>3.2833715575802733</v>
      </c>
      <c r="M27">
        <f t="shared" si="7"/>
        <v>2.5894097457257681</v>
      </c>
      <c r="N27">
        <f t="shared" si="9"/>
        <v>1.9980013470106237</v>
      </c>
      <c r="O27">
        <f t="shared" si="11"/>
        <v>1.8849069311420972</v>
      </c>
      <c r="P27">
        <f t="shared" si="13"/>
        <v>1.650531463346846</v>
      </c>
      <c r="Q27">
        <f t="shared" ref="Q27:S27" si="46">Q26*(1+$B27)</f>
        <v>1.7121695677871847</v>
      </c>
      <c r="R27">
        <f t="shared" si="46"/>
        <v>1.7687702146561821</v>
      </c>
      <c r="S27">
        <f t="shared" si="46"/>
        <v>2.5124576912729863</v>
      </c>
      <c r="U27">
        <f>J27</f>
        <v>3.8179602644708219</v>
      </c>
      <c r="AA27">
        <f t="shared" si="33"/>
        <v>6.156808001098022</v>
      </c>
      <c r="AB27">
        <f t="shared" si="33"/>
        <v>4.8062513669773805</v>
      </c>
      <c r="AC27">
        <f t="shared" si="33"/>
        <v>3.5522922150608864</v>
      </c>
      <c r="AD27">
        <f t="shared" ref="AD27:AE27" si="47">AD26*(1+$B27)</f>
        <v>4.5022715019783108</v>
      </c>
      <c r="AE27">
        <f t="shared" si="47"/>
        <v>4.0855458275665226</v>
      </c>
      <c r="AF27">
        <f t="shared" si="3"/>
        <v>4.2646616154139085</v>
      </c>
    </row>
    <row r="28" spans="1:34" x14ac:dyDescent="0.15">
      <c r="A28">
        <f t="shared" si="0"/>
        <v>2014</v>
      </c>
      <c r="B28" s="2">
        <v>0.2</v>
      </c>
      <c r="K28">
        <f>K27*(1+$B28)</f>
        <v>4.8895969235485461</v>
      </c>
      <c r="L28">
        <f t="shared" si="31"/>
        <v>3.9400458690963278</v>
      </c>
      <c r="M28">
        <f t="shared" si="7"/>
        <v>3.1072916948709217</v>
      </c>
      <c r="N28">
        <f t="shared" si="9"/>
        <v>2.3976016164127483</v>
      </c>
      <c r="O28">
        <f t="shared" si="11"/>
        <v>2.2618883173705164</v>
      </c>
      <c r="P28">
        <f t="shared" si="13"/>
        <v>1.9806377560162152</v>
      </c>
      <c r="Q28">
        <f t="shared" ref="Q28:S28" si="48">Q27*(1+$B28)</f>
        <v>2.0546034813446217</v>
      </c>
      <c r="R28">
        <f t="shared" si="48"/>
        <v>2.1225242575874184</v>
      </c>
      <c r="S28">
        <f t="shared" si="48"/>
        <v>3.0149492295275837</v>
      </c>
      <c r="U28">
        <f>K28</f>
        <v>4.8895969235485461</v>
      </c>
      <c r="AA28">
        <f t="shared" si="33"/>
        <v>7.3881696013176263</v>
      </c>
      <c r="AB28">
        <f t="shared" si="33"/>
        <v>5.7675016403728563</v>
      </c>
      <c r="AC28">
        <f t="shared" si="33"/>
        <v>4.2627506580730632</v>
      </c>
      <c r="AD28">
        <f t="shared" ref="AD28:AE28" si="49">AD27*(1+$B28)</f>
        <v>5.4027258023739728</v>
      </c>
      <c r="AE28">
        <f t="shared" si="49"/>
        <v>4.9026549930798273</v>
      </c>
      <c r="AF28">
        <f t="shared" si="3"/>
        <v>5.1175939384966904</v>
      </c>
    </row>
    <row r="29" spans="1:34" x14ac:dyDescent="0.15">
      <c r="A29">
        <f t="shared" si="0"/>
        <v>2015</v>
      </c>
      <c r="B29" s="2">
        <v>-2.1000000000000001E-2</v>
      </c>
      <c r="L29">
        <f>L28*(1+$B29)</f>
        <v>3.8573049058453051</v>
      </c>
      <c r="M29">
        <f t="shared" si="7"/>
        <v>3.0420385692786325</v>
      </c>
      <c r="N29">
        <f t="shared" si="9"/>
        <v>2.3472519824680806</v>
      </c>
      <c r="O29">
        <f t="shared" si="11"/>
        <v>2.2143886627057356</v>
      </c>
      <c r="P29">
        <f t="shared" si="13"/>
        <v>1.9390443631398746</v>
      </c>
      <c r="Q29">
        <f t="shared" ref="Q29:S29" si="50">Q28*(1+$B29)</f>
        <v>2.0114568082363844</v>
      </c>
      <c r="R29">
        <f t="shared" si="50"/>
        <v>2.0779512481780826</v>
      </c>
      <c r="S29">
        <f t="shared" si="50"/>
        <v>2.9516352957075043</v>
      </c>
      <c r="U29">
        <f>L29</f>
        <v>3.8573049058453051</v>
      </c>
      <c r="AA29">
        <f t="shared" si="33"/>
        <v>7.2330180396899557</v>
      </c>
      <c r="AB29">
        <f t="shared" si="33"/>
        <v>5.6463841059250264</v>
      </c>
      <c r="AC29">
        <f t="shared" si="33"/>
        <v>4.1732328942535286</v>
      </c>
      <c r="AD29">
        <f t="shared" ref="AD29:AE29" si="51">AD28*(1+$B29)</f>
        <v>5.2892685605241194</v>
      </c>
      <c r="AE29">
        <f t="shared" si="51"/>
        <v>4.7996992382251511</v>
      </c>
      <c r="AF29">
        <f t="shared" si="3"/>
        <v>5.0101244657882598</v>
      </c>
    </row>
    <row r="30" spans="1:34" x14ac:dyDescent="0.15">
      <c r="A30">
        <f t="shared" si="0"/>
        <v>2016</v>
      </c>
      <c r="B30" s="2">
        <v>5.5E-2</v>
      </c>
      <c r="M30">
        <f>M29*(1+$B30)</f>
        <v>3.2093506905889573</v>
      </c>
      <c r="N30">
        <f t="shared" si="9"/>
        <v>2.4763508415038249</v>
      </c>
      <c r="O30">
        <f t="shared" si="11"/>
        <v>2.3361800391545509</v>
      </c>
      <c r="P30">
        <f t="shared" si="13"/>
        <v>2.0456918031125677</v>
      </c>
      <c r="Q30">
        <f t="shared" ref="Q30:S30" si="52">Q29*(1+$B30)</f>
        <v>2.1220869326893852</v>
      </c>
      <c r="R30">
        <f t="shared" si="52"/>
        <v>2.1922385668278772</v>
      </c>
      <c r="S30">
        <f t="shared" si="52"/>
        <v>3.1139752369714166</v>
      </c>
      <c r="U30">
        <f>M30</f>
        <v>3.2093506905889573</v>
      </c>
      <c r="AA30">
        <f t="shared" si="33"/>
        <v>7.6308340318729027</v>
      </c>
      <c r="AB30">
        <f t="shared" si="33"/>
        <v>5.9569352317509026</v>
      </c>
      <c r="AC30">
        <f t="shared" si="33"/>
        <v>4.4027607034374725</v>
      </c>
      <c r="AD30">
        <f t="shared" ref="AD30:AE30" si="53">AD29*(1+$B30)</f>
        <v>5.5801783313529461</v>
      </c>
      <c r="AE30">
        <f t="shared" si="53"/>
        <v>5.0636826963275343</v>
      </c>
      <c r="AF30">
        <f t="shared" si="3"/>
        <v>5.2856813114066137</v>
      </c>
      <c r="AH30" t="s">
        <v>11</v>
      </c>
    </row>
    <row r="31" spans="1:34" x14ac:dyDescent="0.15">
      <c r="A31">
        <f t="shared" si="0"/>
        <v>2017</v>
      </c>
      <c r="B31" s="2">
        <v>0.2</v>
      </c>
      <c r="N31">
        <f>N30*(1+$B31)</f>
        <v>2.9716210098045899</v>
      </c>
      <c r="O31">
        <f t="shared" si="11"/>
        <v>2.8034160469854608</v>
      </c>
      <c r="P31">
        <f t="shared" si="13"/>
        <v>2.4548301637350813</v>
      </c>
      <c r="Q31">
        <f t="shared" ref="Q31:S31" si="54">Q30*(1+$B31)</f>
        <v>2.5465043192272621</v>
      </c>
      <c r="R31">
        <f t="shared" si="54"/>
        <v>2.6306862801934527</v>
      </c>
      <c r="S31">
        <f t="shared" si="54"/>
        <v>3.7367702843656998</v>
      </c>
      <c r="U31">
        <f>N31</f>
        <v>2.9716210098045899</v>
      </c>
      <c r="AA31">
        <f t="shared" si="33"/>
        <v>9.1570008382474821</v>
      </c>
      <c r="AB31">
        <f t="shared" si="33"/>
        <v>7.1483222781010829</v>
      </c>
      <c r="AC31">
        <f t="shared" si="33"/>
        <v>5.2833128441249668</v>
      </c>
      <c r="AD31">
        <f t="shared" ref="AD31:AE31" si="55">AD30*(1+$B31)</f>
        <v>6.6962139976235351</v>
      </c>
      <c r="AE31">
        <f t="shared" si="55"/>
        <v>6.0764192355930406</v>
      </c>
      <c r="AF31">
        <f t="shared" si="3"/>
        <v>6.3428175736879364</v>
      </c>
      <c r="AH31">
        <f>AA31</f>
        <v>9.1570008382474821</v>
      </c>
    </row>
    <row r="32" spans="1:34" x14ac:dyDescent="0.15">
      <c r="A32">
        <f t="shared" si="0"/>
        <v>2018</v>
      </c>
      <c r="B32" s="2">
        <v>-0.124</v>
      </c>
      <c r="O32">
        <f>O31*(1+$B32)</f>
        <v>2.4557924571592635</v>
      </c>
      <c r="P32">
        <f t="shared" si="13"/>
        <v>2.1504312234319314</v>
      </c>
      <c r="Q32">
        <f t="shared" ref="Q32:S32" si="56">Q31*(1+$B32)</f>
        <v>2.2307377836430815</v>
      </c>
      <c r="R32">
        <f t="shared" si="56"/>
        <v>2.3044811814494648</v>
      </c>
      <c r="S32">
        <f t="shared" si="56"/>
        <v>3.2734107691043532</v>
      </c>
      <c r="U32">
        <f>O32</f>
        <v>2.4557924571592635</v>
      </c>
      <c r="AB32">
        <f t="shared" si="33"/>
        <v>6.2619303156165484</v>
      </c>
      <c r="AC32">
        <f t="shared" si="33"/>
        <v>4.6281820514534706</v>
      </c>
      <c r="AD32">
        <f t="shared" ref="AD32:AE32" si="57">AD31*(1+$B32)</f>
        <v>5.8658834619182167</v>
      </c>
      <c r="AE32">
        <f t="shared" si="57"/>
        <v>5.3229432503795033</v>
      </c>
      <c r="AF32">
        <f t="shared" si="3"/>
        <v>5.5563081945506321</v>
      </c>
      <c r="AH32">
        <f>AB32</f>
        <v>6.2619303156165484</v>
      </c>
    </row>
    <row r="33" spans="1:37" x14ac:dyDescent="0.15">
      <c r="A33">
        <f t="shared" si="0"/>
        <v>2019</v>
      </c>
      <c r="B33" s="2">
        <v>0.28599999999999998</v>
      </c>
      <c r="C33" s="2"/>
      <c r="P33">
        <f>P32*(1+$B33)</f>
        <v>2.765454553333464</v>
      </c>
      <c r="Q33">
        <f t="shared" ref="Q33:S33" si="58">Q32*(1+$B33)</f>
        <v>2.8687287897650027</v>
      </c>
      <c r="R33">
        <f t="shared" si="58"/>
        <v>2.9635627993440119</v>
      </c>
      <c r="S33">
        <f t="shared" si="58"/>
        <v>4.209606249068198</v>
      </c>
      <c r="U33">
        <f>P33</f>
        <v>2.765454553333464</v>
      </c>
      <c r="AC33">
        <f t="shared" si="33"/>
        <v>5.9518421181691634</v>
      </c>
      <c r="AD33">
        <f t="shared" ref="AD33:AE33" si="59">AD32*(1+$B33)</f>
        <v>7.5435261320268268</v>
      </c>
      <c r="AE33">
        <f t="shared" si="59"/>
        <v>6.8453050199880412</v>
      </c>
      <c r="AF33">
        <f t="shared" si="3"/>
        <v>7.1454123381921129</v>
      </c>
      <c r="AH33">
        <f>AC33</f>
        <v>5.9518421181691634</v>
      </c>
    </row>
    <row r="34" spans="1:37" x14ac:dyDescent="0.15">
      <c r="A34">
        <f t="shared" si="0"/>
        <v>2020</v>
      </c>
      <c r="B34" s="2">
        <v>0.112</v>
      </c>
      <c r="C34" s="2"/>
      <c r="Q34">
        <f>Q33*(1+$B34)</f>
        <v>3.1900264142186834</v>
      </c>
      <c r="R34">
        <f t="shared" ref="R34:S34" si="60">R33*(1+$B34)</f>
        <v>3.2954818328705415</v>
      </c>
      <c r="S34">
        <f t="shared" si="60"/>
        <v>4.6810821489638368</v>
      </c>
      <c r="U34">
        <f>Q34</f>
        <v>3.1900264142186834</v>
      </c>
      <c r="AD34">
        <f t="shared" ref="AD34:AE34" si="61">AD33*(1+$B34)</f>
        <v>8.388401058813832</v>
      </c>
      <c r="AE34">
        <f t="shared" si="61"/>
        <v>7.6119791822267029</v>
      </c>
      <c r="AF34">
        <f t="shared" si="3"/>
        <v>7.9456985200696302</v>
      </c>
      <c r="AH34">
        <f>AD34</f>
        <v>8.388401058813832</v>
      </c>
    </row>
    <row r="35" spans="1:37" x14ac:dyDescent="0.15">
      <c r="A35">
        <f t="shared" si="0"/>
        <v>2021</v>
      </c>
      <c r="B35" s="2">
        <v>0.31900000000000001</v>
      </c>
      <c r="R35">
        <f>R34*(1+$B35)</f>
        <v>4.3467405375562445</v>
      </c>
      <c r="S35">
        <f t="shared" ref="S35" si="62">S34*(1+$B35)</f>
        <v>6.1743473544833005</v>
      </c>
      <c r="U35">
        <f>R35</f>
        <v>4.3467405375562445</v>
      </c>
      <c r="AE35">
        <f t="shared" ref="AE35" si="63">AE34*(1+$B35)</f>
        <v>10.04020054135702</v>
      </c>
      <c r="AF35">
        <f t="shared" si="3"/>
        <v>10.480376347971841</v>
      </c>
      <c r="AH35">
        <f>AE35</f>
        <v>10.04020054135702</v>
      </c>
    </row>
    <row r="36" spans="1:37" x14ac:dyDescent="0.15">
      <c r="A36">
        <v>2022</v>
      </c>
      <c r="B36" s="2">
        <v>-6.0999999999999999E-2</v>
      </c>
      <c r="S36">
        <f t="shared" ref="S36" si="64">S35*(1+$B36)</f>
        <v>5.7977121658598199</v>
      </c>
      <c r="U36">
        <f>S36</f>
        <v>5.7977121658598199</v>
      </c>
      <c r="V36">
        <f>AVERAGE(U21:U36)</f>
        <v>3.3944298378725328</v>
      </c>
      <c r="W36" s="1">
        <f>V36^(1/20)-1</f>
        <v>6.301242749903424E-2</v>
      </c>
      <c r="X36" t="s">
        <v>2</v>
      </c>
      <c r="AF36">
        <f t="shared" si="3"/>
        <v>9.8410733907455601</v>
      </c>
      <c r="AH36">
        <f>AF36</f>
        <v>9.8410733907455601</v>
      </c>
      <c r="AI36">
        <f>AVERAGE(AH31:AH36)</f>
        <v>8.2734080438249347</v>
      </c>
      <c r="AJ36" s="1">
        <f>AI36^(1/30)-1</f>
        <v>7.2974699383474562E-2</v>
      </c>
      <c r="AK36" t="s">
        <v>7</v>
      </c>
    </row>
    <row r="37" spans="1:37" x14ac:dyDescent="0.15">
      <c r="W37" s="1"/>
      <c r="AJ37" s="1"/>
    </row>
    <row r="38" spans="1:37" x14ac:dyDescent="0.15">
      <c r="V38">
        <f>MAX(U21:U36)</f>
        <v>5.7977121658598199</v>
      </c>
      <c r="W38" s="1">
        <f>V38^(1/20)-1</f>
        <v>9.1849633169468703E-2</v>
      </c>
      <c r="X38" t="s">
        <v>3</v>
      </c>
      <c r="AI38">
        <f>MAX(AH31:AH36)</f>
        <v>10.04020054135702</v>
      </c>
      <c r="AJ38" s="1">
        <f>AI38^(1/30)-1</f>
        <v>7.9919573746654038E-2</v>
      </c>
      <c r="AK38" t="s">
        <v>8</v>
      </c>
    </row>
    <row r="39" spans="1:37" x14ac:dyDescent="0.15">
      <c r="A39" t="s">
        <v>1</v>
      </c>
      <c r="V39">
        <f>MIN(U21:U36)</f>
        <v>2.0012812424529298</v>
      </c>
      <c r="W39" s="1">
        <f>V39^(1/20)-1</f>
        <v>3.5298074389220613E-2</v>
      </c>
      <c r="X39" t="s">
        <v>4</v>
      </c>
      <c r="AI39">
        <f>MIN(AH31:AH36)</f>
        <v>5.9518421181691634</v>
      </c>
      <c r="AJ39" s="1">
        <f>AI39^(1/30)-1</f>
        <v>6.1259799345843691E-2</v>
      </c>
      <c r="AK39" t="s">
        <v>9</v>
      </c>
    </row>
    <row r="40" spans="1:37" x14ac:dyDescent="0.15">
      <c r="A40" t="s">
        <v>0</v>
      </c>
      <c r="V40">
        <f>MEDIAN(U21:U36)</f>
        <v>3.0808237120116369</v>
      </c>
      <c r="W40" s="1">
        <f>V40^(1/20)-1</f>
        <v>5.7872536213698034E-2</v>
      </c>
      <c r="X40" t="s">
        <v>5</v>
      </c>
      <c r="AI40">
        <f>MEDIAN(AH31:AH36)</f>
        <v>8.7727009485306571</v>
      </c>
      <c r="AJ40" s="1">
        <f>AI40^(1/30)-1</f>
        <v>7.5072560916358499E-2</v>
      </c>
      <c r="AK40" t="s">
        <v>6</v>
      </c>
    </row>
    <row r="41" spans="1:37" x14ac:dyDescent="0.15">
      <c r="AH41" s="1"/>
    </row>
    <row r="42" spans="1:37" x14ac:dyDescent="0.15">
      <c r="V42" s="1"/>
      <c r="W42" s="1"/>
      <c r="X42" s="3"/>
      <c r="AH42" s="1"/>
      <c r="AI42" s="1"/>
    </row>
    <row r="43" spans="1:37" x14ac:dyDescent="0.15">
      <c r="V43" s="1"/>
      <c r="W43" s="1"/>
      <c r="X43" s="1"/>
      <c r="AH43" s="1"/>
      <c r="AI43" s="1"/>
    </row>
    <row r="44" spans="1:37" x14ac:dyDescent="0.15">
      <c r="V44" s="1"/>
      <c r="W44" s="1"/>
      <c r="X44" s="1"/>
      <c r="AI44" s="1"/>
    </row>
    <row r="46" spans="1:37" x14ac:dyDescent="0.15">
      <c r="AI46" s="1"/>
    </row>
  </sheetData>
  <dataConsolidate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2020-12-01T06:25:34Z</dcterms:created>
  <dcterms:modified xsi:type="dcterms:W3CDTF">2023-01-19T06:01:44Z</dcterms:modified>
</cp:coreProperties>
</file>