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Y39" i="1"/>
  <c r="AO39" i="1"/>
  <c r="AO43" i="1"/>
  <c r="AO42" i="1"/>
  <c r="AO41" i="1"/>
  <c r="Z41" i="1"/>
  <c r="Z42" i="1"/>
  <c r="Z43" i="1"/>
  <c r="Y43" i="1"/>
  <c r="Y42" i="1"/>
  <c r="Z39" i="1"/>
  <c r="AP43" i="1"/>
  <c r="AP42" i="1"/>
  <c r="AP39" i="1"/>
  <c r="AN39" i="1" l="1"/>
  <c r="AN38" i="1"/>
  <c r="AN37" i="1"/>
  <c r="AN33" i="1"/>
  <c r="AN32" i="1"/>
  <c r="AN31" i="1"/>
  <c r="AL39" i="1"/>
  <c r="AL10" i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K9" i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D2" i="1"/>
  <c r="AD3" i="1" s="1"/>
  <c r="AD4" i="1" s="1"/>
  <c r="AD5" i="1" s="1"/>
  <c r="AD6" i="1" s="1"/>
  <c r="AD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E3" i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F4" i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G5" i="1"/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X21" i="1" s="1"/>
  <c r="S17" i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X36" i="1" s="1"/>
  <c r="T18" i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X37" i="1" s="1"/>
  <c r="U19" i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X38" i="1" s="1"/>
  <c r="V20" i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X39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X22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X23" i="1" s="1"/>
  <c r="G6" i="1"/>
  <c r="G5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X24" i="1" s="1"/>
  <c r="H6" i="1"/>
  <c r="A5" i="1"/>
  <c r="A3" i="1"/>
  <c r="A4" i="1" s="1"/>
  <c r="Q17" i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X34" i="1" s="1"/>
  <c r="R16" i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X35" i="1" s="1"/>
  <c r="Q16" i="1"/>
  <c r="Q15" i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X33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X32" i="1" s="1"/>
  <c r="N12" i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X31" i="1" s="1"/>
  <c r="M11" i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X30" i="1" s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X29" i="1" s="1"/>
  <c r="L10" i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X28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X27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X26" i="1" s="1"/>
  <c r="AI7" i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N36" i="1" s="1"/>
  <c r="I7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X25" i="1" s="1"/>
  <c r="AH6" i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N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G6" i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N34" i="1" s="1"/>
  <c r="AP41" i="1" l="1"/>
</calcChain>
</file>

<file path=xl/sharedStrings.xml><?xml version="1.0" encoding="utf-8"?>
<sst xmlns="http://schemas.openxmlformats.org/spreadsheetml/2006/main" count="13" uniqueCount="13">
  <si>
    <t>・20年運用時の利回り</t>
    <rPh sb="3" eb="4">
      <t>ネン</t>
    </rPh>
    <rPh sb="4" eb="7">
      <t>ウンヨウジ</t>
    </rPh>
    <rPh sb="8" eb="10">
      <t>リマワ</t>
    </rPh>
    <phoneticPr fontId="1"/>
  </si>
  <si>
    <t>・30年運用時の利回り</t>
    <rPh sb="3" eb="4">
      <t>ネン</t>
    </rPh>
    <rPh sb="4" eb="7">
      <t>ウンヨウジ</t>
    </rPh>
    <rPh sb="8" eb="10">
      <t>リマワ</t>
    </rPh>
    <phoneticPr fontId="1"/>
  </si>
  <si>
    <t>過去20年の平均利回り（1年あたり）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</si>
  <si>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過去30年の平均利回り（1年あたり）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</si>
  <si>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過去20年の最大利回り（1年あたり）</t>
    <rPh sb="0" eb="2">
      <t>カコ</t>
    </rPh>
    <rPh sb="4" eb="5">
      <t>ネン</t>
    </rPh>
    <rPh sb="6" eb="8">
      <t>サイダイ</t>
    </rPh>
    <rPh sb="8" eb="10">
      <t>リマワ</t>
    </rPh>
    <rPh sb="13" eb="14">
      <t>ネン</t>
    </rPh>
    <phoneticPr fontId="1"/>
  </si>
  <si>
    <t>過去30年の最大利回り（1年あたり）</t>
    <rPh sb="0" eb="2">
      <t>カコ</t>
    </rPh>
    <rPh sb="4" eb="5">
      <t>ネン</t>
    </rPh>
    <rPh sb="6" eb="8">
      <t>サイダイ</t>
    </rPh>
    <rPh sb="13" eb="14">
      <t>ネン</t>
    </rPh>
    <phoneticPr fontId="1"/>
  </si>
  <si>
    <t>過去20年の最小利回り（1年あたり）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</si>
  <si>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過去30年の最小利回り（1年あたり）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</si>
  <si>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</si>
  <si>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過去20年の中央値（1年あたり）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</si>
  <si>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過去30年の中央値（1年あたり）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</si>
  <si>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・FTSE/シティグループ 世界国債インデックス 除く日本 (円)の過去38年の収益率</t>
  </si>
  <si>
    <t>https://myindex.jp/data_i.php?q=CI1020JPY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</si>
</sst>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workbookViewId="0"/>
  </sheetViews>
  <sheetFormatPr defaultRowHeight="13.5" x14ac:dyDescent="0.15"/>
  <sheetData>
    <row r="1" spans="1:38" x14ac:dyDescent="0.15">
      <c r="A1" t="s">
        <v>11</v>
      </c>
    </row>
    <row r="2" spans="1:38" x14ac:dyDescent="0.15">
      <c r="A2">
        <v>1985</v>
      </c>
      <c r="B2" s="1">
        <v>-0.01</v>
      </c>
      <c r="D2">
        <f>1*(1+$B2)</f>
        <v>0.99</v>
      </c>
      <c r="AD2">
        <f>1*(1+$B2)</f>
        <v>0.99</v>
      </c>
    </row>
    <row r="3" spans="1:38" x14ac:dyDescent="0.15">
      <c r="A3">
        <f>A2+1</f>
        <v>1986</v>
      </c>
      <c r="B3" s="1">
        <v>-6.5000000000000002E-2</v>
      </c>
      <c r="D3">
        <f t="shared" ref="D3:D21" si="0">D2*(1+$B3)</f>
        <v>0.92565000000000008</v>
      </c>
      <c r="E3">
        <f>1*(1+$B3)</f>
        <v>0.93500000000000005</v>
      </c>
      <c r="AD3">
        <f>AD2*(1+$B3)</f>
        <v>0.92565000000000008</v>
      </c>
      <c r="AE3">
        <f>1*(1+$B3)</f>
        <v>0.93500000000000005</v>
      </c>
    </row>
    <row r="4" spans="1:38" x14ac:dyDescent="0.15">
      <c r="A4">
        <f>A3+1</f>
        <v>1987</v>
      </c>
      <c r="B4" s="1">
        <v>-0.14099999999999999</v>
      </c>
      <c r="D4">
        <f t="shared" si="0"/>
        <v>0.79513335000000007</v>
      </c>
      <c r="E4">
        <f t="shared" ref="E4:E22" si="1">E3*(1+$B4)</f>
        <v>0.80316500000000002</v>
      </c>
      <c r="F4">
        <f>1*(1+$B4)</f>
        <v>0.85899999999999999</v>
      </c>
      <c r="AD4">
        <f>AD3*(1+$B4)</f>
        <v>0.79513335000000007</v>
      </c>
      <c r="AE4">
        <f>AE3*(1+$B4)</f>
        <v>0.80316500000000002</v>
      </c>
      <c r="AF4">
        <f>1*(1+$B4)</f>
        <v>0.85899999999999999</v>
      </c>
    </row>
    <row r="5" spans="1:38" x14ac:dyDescent="0.15">
      <c r="A5">
        <f>A4+1</f>
        <v>1988</v>
      </c>
      <c r="B5" s="1">
        <v>8.1000000000000003E-2</v>
      </c>
      <c r="D5">
        <f t="shared" si="0"/>
        <v>0.85953915135000003</v>
      </c>
      <c r="E5">
        <f t="shared" si="1"/>
        <v>0.86822136500000002</v>
      </c>
      <c r="F5">
        <f t="shared" ref="F5:F23" si="2">F4*(1+$B5)</f>
        <v>0.92857899999999993</v>
      </c>
      <c r="G5">
        <f>1*(1+$B5)</f>
        <v>1.081</v>
      </c>
      <c r="AD5">
        <f>AD4*(1+$B5)</f>
        <v>0.85953915135000003</v>
      </c>
      <c r="AE5">
        <f>AE4*(1+$B5)</f>
        <v>0.86822136500000002</v>
      </c>
      <c r="AF5">
        <f>AF4*(1+$B5)</f>
        <v>0.92857899999999993</v>
      </c>
      <c r="AG5">
        <f>1*(1+$B5)</f>
        <v>1.081</v>
      </c>
    </row>
    <row r="6" spans="1:38" x14ac:dyDescent="0.15">
      <c r="A6">
        <f>A5+1</f>
        <v>1989</v>
      </c>
      <c r="B6" s="1">
        <v>0.27600000000000002</v>
      </c>
      <c r="D6">
        <f t="shared" si="0"/>
        <v>1.0967719571226</v>
      </c>
      <c r="E6">
        <f t="shared" si="1"/>
        <v>1.10785046174</v>
      </c>
      <c r="F6">
        <f t="shared" si="2"/>
        <v>1.1848668039999999</v>
      </c>
      <c r="G6">
        <f>G5*(1+$B6)</f>
        <v>1.379356</v>
      </c>
      <c r="H6">
        <f>1*(1+$B6)</f>
        <v>1.276</v>
      </c>
      <c r="AD6">
        <f t="shared" ref="AD6" si="3">AD5*(1+$B6)</f>
        <v>1.0967719571226</v>
      </c>
      <c r="AE6">
        <f>AE5*(1+$B6)</f>
        <v>1.10785046174</v>
      </c>
      <c r="AF6">
        <f>AF5*(1+$B6)</f>
        <v>1.1848668039999999</v>
      </c>
      <c r="AG6">
        <f>AG5*(1+$B6)</f>
        <v>1.379356</v>
      </c>
      <c r="AH6">
        <f>1*(1+$B6)</f>
        <v>1.276</v>
      </c>
    </row>
    <row r="7" spans="1:38" x14ac:dyDescent="0.15">
      <c r="A7">
        <f t="shared" ref="A7:A37" si="4">A6+1</f>
        <v>1990</v>
      </c>
      <c r="B7" s="1">
        <v>6.4000000000000001E-2</v>
      </c>
      <c r="D7">
        <f t="shared" si="0"/>
        <v>1.1669653623784464</v>
      </c>
      <c r="E7">
        <f t="shared" si="1"/>
        <v>1.1787528912913601</v>
      </c>
      <c r="F7">
        <f t="shared" si="2"/>
        <v>1.260698279456</v>
      </c>
      <c r="G7">
        <f>G6*(1+$B7)</f>
        <v>1.4676347840000001</v>
      </c>
      <c r="H7">
        <f>H6*(1+$B7)</f>
        <v>1.3576640000000002</v>
      </c>
      <c r="I7">
        <f>1*(1+$B7)</f>
        <v>1.0640000000000001</v>
      </c>
      <c r="AD7">
        <f t="shared" ref="AD7" si="5">AD6*(1+$B7)</f>
        <v>1.1669653623784464</v>
      </c>
      <c r="AE7">
        <f t="shared" ref="AE7" si="6">AE6*(1+$B7)</f>
        <v>1.1787528912913601</v>
      </c>
      <c r="AF7">
        <f>AF6*(1+$B7)</f>
        <v>1.260698279456</v>
      </c>
      <c r="AG7">
        <f>AG6*(1+$B7)</f>
        <v>1.4676347840000001</v>
      </c>
      <c r="AH7">
        <f>AH6*(1+$B7)</f>
        <v>1.3576640000000002</v>
      </c>
      <c r="AI7">
        <f>1*(1+$B7)</f>
        <v>1.0640000000000001</v>
      </c>
    </row>
    <row r="8" spans="1:38" x14ac:dyDescent="0.15">
      <c r="A8">
        <f t="shared" si="4"/>
        <v>1991</v>
      </c>
      <c r="B8" s="1">
        <v>5.2999999999999999E-2</v>
      </c>
      <c r="D8">
        <f t="shared" si="0"/>
        <v>1.2288145265845041</v>
      </c>
      <c r="E8">
        <f t="shared" si="1"/>
        <v>1.2412267945298021</v>
      </c>
      <c r="F8">
        <f t="shared" si="2"/>
        <v>1.3275152882671679</v>
      </c>
      <c r="G8">
        <f>G7*(1+$B8)</f>
        <v>1.5454194275520001</v>
      </c>
      <c r="H8">
        <f>H7*(1+$B8)</f>
        <v>1.4296201920000002</v>
      </c>
      <c r="I8">
        <f>I7*(1+$B8)</f>
        <v>1.1203920000000001</v>
      </c>
      <c r="J8">
        <f>1*(1+$B8)</f>
        <v>1.0529999999999999</v>
      </c>
      <c r="AD8">
        <f t="shared" ref="AD8" si="7">AD7*(1+$B8)</f>
        <v>1.2288145265845041</v>
      </c>
      <c r="AE8">
        <f t="shared" ref="AE8" si="8">AE7*(1+$B8)</f>
        <v>1.2412267945298021</v>
      </c>
      <c r="AF8">
        <f t="shared" ref="AF8" si="9">AF7*(1+$B8)</f>
        <v>1.3275152882671679</v>
      </c>
      <c r="AG8">
        <f>AG7*(1+$B8)</f>
        <v>1.5454194275520001</v>
      </c>
      <c r="AH8">
        <f>AH7*(1+$B8)</f>
        <v>1.4296201920000002</v>
      </c>
      <c r="AI8">
        <f>AI7*(1+$B8)</f>
        <v>1.1203920000000001</v>
      </c>
      <c r="AJ8">
        <f>1*(1+$B8)</f>
        <v>1.0529999999999999</v>
      </c>
    </row>
    <row r="9" spans="1:38" x14ac:dyDescent="0.15">
      <c r="A9">
        <f t="shared" si="4"/>
        <v>1992</v>
      </c>
      <c r="B9" s="1">
        <v>4.3999999999999997E-2</v>
      </c>
      <c r="D9">
        <f t="shared" si="0"/>
        <v>1.2828823657542223</v>
      </c>
      <c r="E9">
        <f t="shared" si="1"/>
        <v>1.2958407734891135</v>
      </c>
      <c r="F9">
        <f t="shared" si="2"/>
        <v>1.3859259609509234</v>
      </c>
      <c r="G9">
        <f t="shared" ref="G9:R24" si="10">G8*(1+$B9)</f>
        <v>1.6134178823642882</v>
      </c>
      <c r="H9">
        <f>H8*(1+$B9)</f>
        <v>1.4925234804480003</v>
      </c>
      <c r="I9">
        <f>I8*(1+$B9)</f>
        <v>1.1696892480000001</v>
      </c>
      <c r="J9">
        <f>J8*(1+$B9)</f>
        <v>1.099332</v>
      </c>
      <c r="K9">
        <f>1*(1+$B9)</f>
        <v>1.044</v>
      </c>
      <c r="AD9">
        <f t="shared" ref="AD9" si="11">AD8*(1+$B9)</f>
        <v>1.2828823657542223</v>
      </c>
      <c r="AE9">
        <f t="shared" ref="AE9" si="12">AE8*(1+$B9)</f>
        <v>1.2958407734891135</v>
      </c>
      <c r="AF9">
        <f t="shared" ref="AF9" si="13">AF8*(1+$B9)</f>
        <v>1.3859259609509234</v>
      </c>
      <c r="AG9">
        <f t="shared" ref="AG9:AI24" si="14">AG8*(1+$B9)</f>
        <v>1.6134178823642882</v>
      </c>
      <c r="AH9">
        <f>AH8*(1+$B9)</f>
        <v>1.4925234804480003</v>
      </c>
      <c r="AI9">
        <f>AI8*(1+$B9)</f>
        <v>1.1696892480000001</v>
      </c>
      <c r="AJ9">
        <f>AJ8*(1+$B9)</f>
        <v>1.099332</v>
      </c>
      <c r="AK9">
        <f>1*(1+$B9)</f>
        <v>1.044</v>
      </c>
    </row>
    <row r="10" spans="1:38" x14ac:dyDescent="0.15">
      <c r="A10">
        <f t="shared" si="4"/>
        <v>1993</v>
      </c>
      <c r="B10" s="1">
        <v>-1.2999999999999999E-2</v>
      </c>
      <c r="D10">
        <f t="shared" si="0"/>
        <v>1.2662048949994174</v>
      </c>
      <c r="E10">
        <f t="shared" si="1"/>
        <v>1.278994843433755</v>
      </c>
      <c r="F10">
        <f t="shared" si="2"/>
        <v>1.3679089234585613</v>
      </c>
      <c r="G10">
        <f t="shared" si="10"/>
        <v>1.5924434498935525</v>
      </c>
      <c r="H10">
        <f t="shared" si="10"/>
        <v>1.4731206752021764</v>
      </c>
      <c r="I10">
        <f>I9*(1+$B10)</f>
        <v>1.1544832877760001</v>
      </c>
      <c r="J10">
        <f>J9*(1+$B10)</f>
        <v>1.085040684</v>
      </c>
      <c r="K10">
        <f>K9*(1+$B10)</f>
        <v>1.0304280000000001</v>
      </c>
      <c r="L10">
        <f>1*(1+$B10)</f>
        <v>0.98699999999999999</v>
      </c>
      <c r="AD10">
        <f t="shared" ref="AD10" si="15">AD9*(1+$B10)</f>
        <v>1.2662048949994174</v>
      </c>
      <c r="AE10">
        <f t="shared" ref="AE10" si="16">AE9*(1+$B10)</f>
        <v>1.278994843433755</v>
      </c>
      <c r="AF10">
        <f t="shared" ref="AF10" si="17">AF9*(1+$B10)</f>
        <v>1.3679089234585613</v>
      </c>
      <c r="AG10">
        <f t="shared" si="14"/>
        <v>1.5924434498935525</v>
      </c>
      <c r="AH10">
        <f t="shared" si="14"/>
        <v>1.4731206752021764</v>
      </c>
      <c r="AI10">
        <f>AI9*(1+$B10)</f>
        <v>1.1544832877760001</v>
      </c>
      <c r="AJ10">
        <f>AJ9*(1+$B10)</f>
        <v>1.085040684</v>
      </c>
      <c r="AK10">
        <f>AK9*(1+$B10)</f>
        <v>1.0304280000000001</v>
      </c>
      <c r="AL10">
        <f>1*(1+$B10)</f>
        <v>0.98699999999999999</v>
      </c>
    </row>
    <row r="11" spans="1:38" x14ac:dyDescent="0.15">
      <c r="A11">
        <f t="shared" si="4"/>
        <v>1994</v>
      </c>
      <c r="B11" s="1">
        <v>-9.8000000000000004E-2</v>
      </c>
      <c r="D11">
        <f t="shared" si="0"/>
        <v>1.1421168152894745</v>
      </c>
      <c r="E11">
        <f t="shared" si="1"/>
        <v>1.1536533487772471</v>
      </c>
      <c r="F11">
        <f t="shared" si="2"/>
        <v>1.2338538489596222</v>
      </c>
      <c r="G11">
        <f t="shared" si="10"/>
        <v>1.4363839918039845</v>
      </c>
      <c r="H11">
        <f t="shared" si="10"/>
        <v>1.3287548490323631</v>
      </c>
      <c r="I11">
        <f t="shared" si="10"/>
        <v>1.0413439255739521</v>
      </c>
      <c r="J11">
        <f>J10*(1+$B11)</f>
        <v>0.97870669696800006</v>
      </c>
      <c r="K11">
        <f>K10*(1+$B11)</f>
        <v>0.92944605600000019</v>
      </c>
      <c r="L11">
        <f>L10*(1+$B11)</f>
        <v>0.89027400000000001</v>
      </c>
      <c r="M11">
        <f>1*(1+$B11)</f>
        <v>0.90200000000000002</v>
      </c>
      <c r="AD11">
        <f t="shared" ref="AD11" si="18">AD10*(1+$B11)</f>
        <v>1.1421168152894745</v>
      </c>
      <c r="AE11">
        <f t="shared" ref="AE11" si="19">AE10*(1+$B11)</f>
        <v>1.1536533487772471</v>
      </c>
      <c r="AF11">
        <f t="shared" ref="AF11" si="20">AF10*(1+$B11)</f>
        <v>1.2338538489596222</v>
      </c>
      <c r="AG11">
        <f t="shared" si="14"/>
        <v>1.4363839918039845</v>
      </c>
      <c r="AH11">
        <f t="shared" si="14"/>
        <v>1.3287548490323631</v>
      </c>
      <c r="AI11">
        <f t="shared" si="14"/>
        <v>1.0413439255739521</v>
      </c>
      <c r="AJ11">
        <f>AJ10*(1+$B11)</f>
        <v>0.97870669696800006</v>
      </c>
      <c r="AK11">
        <f>AK10*(1+$B11)</f>
        <v>0.92944605600000019</v>
      </c>
      <c r="AL11">
        <f>AL10*(1+$B11)</f>
        <v>0.89027400000000001</v>
      </c>
    </row>
    <row r="12" spans="1:38" x14ac:dyDescent="0.15">
      <c r="A12">
        <f t="shared" si="4"/>
        <v>1995</v>
      </c>
      <c r="B12" s="1">
        <v>0.25800000000000001</v>
      </c>
      <c r="D12">
        <f t="shared" si="0"/>
        <v>1.436782953634159</v>
      </c>
      <c r="E12">
        <f t="shared" si="1"/>
        <v>1.4512959127617768</v>
      </c>
      <c r="F12">
        <f t="shared" si="2"/>
        <v>1.5521881419912047</v>
      </c>
      <c r="G12">
        <f>G11*(1+$B12)</f>
        <v>1.8069710616894126</v>
      </c>
      <c r="H12">
        <f t="shared" si="10"/>
        <v>1.6715736000827128</v>
      </c>
      <c r="I12">
        <f t="shared" si="10"/>
        <v>1.3100106583720317</v>
      </c>
      <c r="J12">
        <f t="shared" si="10"/>
        <v>1.231213024785744</v>
      </c>
      <c r="K12">
        <f>K11*(1+$B12)</f>
        <v>1.1692431384480002</v>
      </c>
      <c r="L12">
        <f>L11*(1+$B12)</f>
        <v>1.1199646919999999</v>
      </c>
      <c r="M12">
        <f>M11*(1+$B12)</f>
        <v>1.1347160000000001</v>
      </c>
      <c r="N12">
        <f>1*(1+$B12)</f>
        <v>1.258</v>
      </c>
      <c r="AD12">
        <f t="shared" ref="AD12" si="21">AD11*(1+$B12)</f>
        <v>1.436782953634159</v>
      </c>
      <c r="AE12">
        <f t="shared" ref="AE12" si="22">AE11*(1+$B12)</f>
        <v>1.4512959127617768</v>
      </c>
      <c r="AF12">
        <f t="shared" ref="AF12" si="23">AF11*(1+$B12)</f>
        <v>1.5521881419912047</v>
      </c>
      <c r="AG12">
        <f t="shared" si="14"/>
        <v>1.8069710616894126</v>
      </c>
      <c r="AH12">
        <f t="shared" si="14"/>
        <v>1.6715736000827128</v>
      </c>
      <c r="AI12">
        <f t="shared" si="14"/>
        <v>1.3100106583720317</v>
      </c>
      <c r="AJ12">
        <f t="shared" ref="AJ12" si="24">AJ11*(1+$B12)</f>
        <v>1.231213024785744</v>
      </c>
      <c r="AK12">
        <f>AK11*(1+$B12)</f>
        <v>1.1692431384480002</v>
      </c>
      <c r="AL12">
        <f>AL11*(1+$B12)</f>
        <v>1.1199646919999999</v>
      </c>
    </row>
    <row r="13" spans="1:38" x14ac:dyDescent="0.15">
      <c r="A13">
        <f t="shared" si="4"/>
        <v>1996</v>
      </c>
      <c r="B13" s="1">
        <v>0.19600000000000001</v>
      </c>
      <c r="D13">
        <f t="shared" si="0"/>
        <v>1.718392412546454</v>
      </c>
      <c r="E13">
        <f t="shared" si="1"/>
        <v>1.735749911663085</v>
      </c>
      <c r="F13">
        <f t="shared" si="2"/>
        <v>1.8564170178214807</v>
      </c>
      <c r="G13">
        <f t="shared" si="10"/>
        <v>2.1611373897805373</v>
      </c>
      <c r="H13">
        <f t="shared" si="10"/>
        <v>1.9992020256989245</v>
      </c>
      <c r="I13">
        <f t="shared" si="10"/>
        <v>1.5667727474129498</v>
      </c>
      <c r="J13">
        <f t="shared" si="10"/>
        <v>1.4725307776437497</v>
      </c>
      <c r="K13">
        <f t="shared" si="10"/>
        <v>1.3984147935838083</v>
      </c>
      <c r="L13">
        <f>L12*(1+$B13)</f>
        <v>1.3394777716319999</v>
      </c>
      <c r="M13">
        <f>M12*(1+$B13)</f>
        <v>1.3571203359999999</v>
      </c>
      <c r="N13">
        <f t="shared" si="10"/>
        <v>1.5045679999999999</v>
      </c>
      <c r="O13">
        <f>1*(1+$B13)</f>
        <v>1.196</v>
      </c>
      <c r="AD13">
        <f t="shared" ref="AD13" si="25">AD12*(1+$B13)</f>
        <v>1.718392412546454</v>
      </c>
      <c r="AE13">
        <f t="shared" ref="AE13" si="26">AE12*(1+$B13)</f>
        <v>1.735749911663085</v>
      </c>
      <c r="AF13">
        <f t="shared" ref="AF13" si="27">AF12*(1+$B13)</f>
        <v>1.8564170178214807</v>
      </c>
      <c r="AG13">
        <f t="shared" si="14"/>
        <v>2.1611373897805373</v>
      </c>
      <c r="AH13">
        <f t="shared" si="14"/>
        <v>1.9992020256989245</v>
      </c>
      <c r="AI13">
        <f t="shared" si="14"/>
        <v>1.5667727474129498</v>
      </c>
      <c r="AJ13">
        <f t="shared" ref="AJ13:AK13" si="28">AJ12*(1+$B13)</f>
        <v>1.4725307776437497</v>
      </c>
      <c r="AK13">
        <f t="shared" si="28"/>
        <v>1.3984147935838083</v>
      </c>
      <c r="AL13">
        <f>AL12*(1+$B13)</f>
        <v>1.3394777716319999</v>
      </c>
    </row>
    <row r="14" spans="1:38" x14ac:dyDescent="0.15">
      <c r="A14">
        <f t="shared" si="4"/>
        <v>1997</v>
      </c>
      <c r="B14" s="1">
        <v>0.13700000000000001</v>
      </c>
      <c r="D14">
        <f t="shared" si="0"/>
        <v>1.9538121730653182</v>
      </c>
      <c r="E14">
        <f t="shared" si="1"/>
        <v>1.9735476495609277</v>
      </c>
      <c r="F14">
        <f t="shared" si="2"/>
        <v>2.1107461492630235</v>
      </c>
      <c r="G14">
        <f t="shared" si="10"/>
        <v>2.4572132121804708</v>
      </c>
      <c r="H14">
        <f t="shared" si="10"/>
        <v>2.2730927032196773</v>
      </c>
      <c r="I14">
        <f t="shared" si="10"/>
        <v>1.781420613808524</v>
      </c>
      <c r="J14">
        <f t="shared" si="10"/>
        <v>1.6742674941809434</v>
      </c>
      <c r="K14">
        <f t="shared" si="10"/>
        <v>1.5899976203047901</v>
      </c>
      <c r="L14">
        <f t="shared" si="10"/>
        <v>1.5229862263455838</v>
      </c>
      <c r="M14">
        <f>M13*(1+$B14)</f>
        <v>1.543045822032</v>
      </c>
      <c r="N14">
        <f t="shared" si="10"/>
        <v>1.7106938159999998</v>
      </c>
      <c r="O14">
        <f t="shared" si="10"/>
        <v>1.3598520000000001</v>
      </c>
      <c r="P14">
        <f>1*(1+$B14)</f>
        <v>1.137</v>
      </c>
      <c r="AD14">
        <f t="shared" ref="AD14" si="29">AD13*(1+$B14)</f>
        <v>1.9538121730653182</v>
      </c>
      <c r="AE14">
        <f t="shared" ref="AE14" si="30">AE13*(1+$B14)</f>
        <v>1.9735476495609277</v>
      </c>
      <c r="AF14">
        <f t="shared" ref="AF14" si="31">AF13*(1+$B14)</f>
        <v>2.1107461492630235</v>
      </c>
      <c r="AG14">
        <f t="shared" si="14"/>
        <v>2.4572132121804708</v>
      </c>
      <c r="AH14">
        <f t="shared" si="14"/>
        <v>2.2730927032196773</v>
      </c>
      <c r="AI14">
        <f t="shared" si="14"/>
        <v>1.781420613808524</v>
      </c>
      <c r="AJ14">
        <f t="shared" ref="AJ14:AL14" si="32">AJ13*(1+$B14)</f>
        <v>1.6742674941809434</v>
      </c>
      <c r="AK14">
        <f t="shared" si="32"/>
        <v>1.5899976203047901</v>
      </c>
      <c r="AL14">
        <f t="shared" si="32"/>
        <v>1.5229862263455838</v>
      </c>
    </row>
    <row r="15" spans="1:38" x14ac:dyDescent="0.15">
      <c r="A15">
        <f t="shared" si="4"/>
        <v>1998</v>
      </c>
      <c r="B15" s="1">
        <v>-1E-3</v>
      </c>
      <c r="D15">
        <f t="shared" si="0"/>
        <v>1.9518583608922528</v>
      </c>
      <c r="E15">
        <f t="shared" si="1"/>
        <v>1.9715741019113666</v>
      </c>
      <c r="F15">
        <f t="shared" si="2"/>
        <v>2.1086354031137606</v>
      </c>
      <c r="G15">
        <f t="shared" si="10"/>
        <v>2.4547559989682903</v>
      </c>
      <c r="H15">
        <f t="shared" si="10"/>
        <v>2.2708196105164578</v>
      </c>
      <c r="I15">
        <f t="shared" si="10"/>
        <v>1.7796391931947155</v>
      </c>
      <c r="J15">
        <f t="shared" si="10"/>
        <v>1.6725932266867625</v>
      </c>
      <c r="K15">
        <f t="shared" si="10"/>
        <v>1.5884076226844852</v>
      </c>
      <c r="L15">
        <f t="shared" si="10"/>
        <v>1.5214632401192383</v>
      </c>
      <c r="M15">
        <f t="shared" si="10"/>
        <v>1.541502776209968</v>
      </c>
      <c r="N15">
        <f t="shared" si="10"/>
        <v>1.7089831221839997</v>
      </c>
      <c r="O15">
        <f t="shared" si="10"/>
        <v>1.3584921480000001</v>
      </c>
      <c r="P15">
        <f t="shared" si="10"/>
        <v>1.1358630000000001</v>
      </c>
      <c r="Q15">
        <f>1*(1+$B15)</f>
        <v>0.999</v>
      </c>
      <c r="AD15">
        <f t="shared" ref="AD15" si="33">AD14*(1+$B15)</f>
        <v>1.9518583608922528</v>
      </c>
      <c r="AE15">
        <f t="shared" ref="AE15" si="34">AE14*(1+$B15)</f>
        <v>1.9715741019113666</v>
      </c>
      <c r="AF15">
        <f t="shared" ref="AF15" si="35">AF14*(1+$B15)</f>
        <v>2.1086354031137606</v>
      </c>
      <c r="AG15">
        <f t="shared" si="14"/>
        <v>2.4547559989682903</v>
      </c>
      <c r="AH15">
        <f t="shared" si="14"/>
        <v>2.2708196105164578</v>
      </c>
      <c r="AI15">
        <f t="shared" si="14"/>
        <v>1.7796391931947155</v>
      </c>
      <c r="AJ15">
        <f t="shared" ref="AJ15:AL15" si="36">AJ14*(1+$B15)</f>
        <v>1.6725932266867625</v>
      </c>
      <c r="AK15">
        <f t="shared" si="36"/>
        <v>1.5884076226844852</v>
      </c>
      <c r="AL15">
        <f t="shared" si="36"/>
        <v>1.5214632401192383</v>
      </c>
    </row>
    <row r="16" spans="1:38" x14ac:dyDescent="0.15">
      <c r="A16">
        <f t="shared" si="4"/>
        <v>1999</v>
      </c>
      <c r="B16" s="1">
        <v>-0.18</v>
      </c>
      <c r="D16">
        <f t="shared" si="0"/>
        <v>1.6005238559316475</v>
      </c>
      <c r="E16">
        <f t="shared" si="1"/>
        <v>1.6166907635673207</v>
      </c>
      <c r="F16">
        <f t="shared" si="2"/>
        <v>1.7290810305532838</v>
      </c>
      <c r="G16">
        <f t="shared" si="10"/>
        <v>2.0128999191539982</v>
      </c>
      <c r="H16">
        <f t="shared" si="10"/>
        <v>1.8620720806234956</v>
      </c>
      <c r="I16">
        <f t="shared" si="10"/>
        <v>1.4593041384196668</v>
      </c>
      <c r="J16">
        <f t="shared" si="10"/>
        <v>1.3715264458831453</v>
      </c>
      <c r="K16">
        <f t="shared" si="10"/>
        <v>1.302494250601278</v>
      </c>
      <c r="L16">
        <f t="shared" si="10"/>
        <v>1.2475998568977755</v>
      </c>
      <c r="M16">
        <f t="shared" si="10"/>
        <v>1.2640322764921739</v>
      </c>
      <c r="N16">
        <f t="shared" si="10"/>
        <v>1.4013661601908798</v>
      </c>
      <c r="O16">
        <f t="shared" si="10"/>
        <v>1.1139635613600001</v>
      </c>
      <c r="P16">
        <f t="shared" si="10"/>
        <v>0.93140766000000008</v>
      </c>
      <c r="Q16">
        <f t="shared" si="10"/>
        <v>0.81918000000000002</v>
      </c>
      <c r="R16">
        <f>1*(1+$B16)</f>
        <v>0.82000000000000006</v>
      </c>
      <c r="AD16">
        <f t="shared" ref="AD16" si="37">AD15*(1+$B16)</f>
        <v>1.6005238559316475</v>
      </c>
      <c r="AE16">
        <f t="shared" ref="AE16" si="38">AE15*(1+$B16)</f>
        <v>1.6166907635673207</v>
      </c>
      <c r="AF16">
        <f t="shared" ref="AF16" si="39">AF15*(1+$B16)</f>
        <v>1.7290810305532838</v>
      </c>
      <c r="AG16">
        <f t="shared" si="14"/>
        <v>2.0128999191539982</v>
      </c>
      <c r="AH16">
        <f t="shared" si="14"/>
        <v>1.8620720806234956</v>
      </c>
      <c r="AI16">
        <f t="shared" si="14"/>
        <v>1.4593041384196668</v>
      </c>
      <c r="AJ16">
        <f t="shared" ref="AJ16:AL16" si="40">AJ15*(1+$B16)</f>
        <v>1.3715264458831453</v>
      </c>
      <c r="AK16">
        <f t="shared" si="40"/>
        <v>1.302494250601278</v>
      </c>
      <c r="AL16">
        <f t="shared" si="40"/>
        <v>1.2475998568977755</v>
      </c>
    </row>
    <row r="17" spans="1:40" x14ac:dyDescent="0.15">
      <c r="A17">
        <f t="shared" si="4"/>
        <v>2000</v>
      </c>
      <c r="B17" s="1">
        <v>0.17699999999999999</v>
      </c>
      <c r="D17">
        <f t="shared" si="0"/>
        <v>1.8838165784315493</v>
      </c>
      <c r="E17">
        <f t="shared" si="1"/>
        <v>1.9028450287187364</v>
      </c>
      <c r="F17">
        <f t="shared" si="2"/>
        <v>2.0351283729612151</v>
      </c>
      <c r="G17">
        <f t="shared" si="10"/>
        <v>2.3691832048442558</v>
      </c>
      <c r="H17">
        <f t="shared" si="10"/>
        <v>2.1916588388938543</v>
      </c>
      <c r="I17">
        <f t="shared" si="10"/>
        <v>1.7176009709199478</v>
      </c>
      <c r="J17">
        <f t="shared" si="10"/>
        <v>1.614286626804462</v>
      </c>
      <c r="K17">
        <f t="shared" si="10"/>
        <v>1.5330357329577042</v>
      </c>
      <c r="L17">
        <f t="shared" si="10"/>
        <v>1.4684250315686818</v>
      </c>
      <c r="M17">
        <f t="shared" si="10"/>
        <v>1.4877659894312887</v>
      </c>
      <c r="N17">
        <f t="shared" si="10"/>
        <v>1.6494079705446656</v>
      </c>
      <c r="O17">
        <f t="shared" si="10"/>
        <v>1.3111351117207202</v>
      </c>
      <c r="P17">
        <f t="shared" si="10"/>
        <v>1.0962668158200002</v>
      </c>
      <c r="Q17">
        <f t="shared" si="10"/>
        <v>0.96417486000000008</v>
      </c>
      <c r="R17">
        <f t="shared" si="10"/>
        <v>0.96514000000000011</v>
      </c>
      <c r="S17">
        <f>1*(1+$B17)</f>
        <v>1.177</v>
      </c>
      <c r="AD17">
        <f t="shared" ref="AD17" si="41">AD16*(1+$B17)</f>
        <v>1.8838165784315493</v>
      </c>
      <c r="AE17">
        <f t="shared" ref="AE17" si="42">AE16*(1+$B17)</f>
        <v>1.9028450287187364</v>
      </c>
      <c r="AF17">
        <f t="shared" ref="AF17" si="43">AF16*(1+$B17)</f>
        <v>2.0351283729612151</v>
      </c>
      <c r="AG17">
        <f t="shared" si="14"/>
        <v>2.3691832048442558</v>
      </c>
      <c r="AH17">
        <f t="shared" si="14"/>
        <v>2.1916588388938543</v>
      </c>
      <c r="AI17">
        <f t="shared" si="14"/>
        <v>1.7176009709199478</v>
      </c>
      <c r="AJ17">
        <f t="shared" ref="AJ17:AL17" si="44">AJ16*(1+$B17)</f>
        <v>1.614286626804462</v>
      </c>
      <c r="AK17">
        <f t="shared" si="44"/>
        <v>1.5330357329577042</v>
      </c>
      <c r="AL17">
        <f t="shared" si="44"/>
        <v>1.4684250315686818</v>
      </c>
    </row>
    <row r="18" spans="1:40" x14ac:dyDescent="0.15">
      <c r="A18">
        <f t="shared" si="4"/>
        <v>2001</v>
      </c>
      <c r="B18" s="1">
        <v>0.17799999999999999</v>
      </c>
      <c r="D18">
        <f t="shared" si="0"/>
        <v>2.2191359293923649</v>
      </c>
      <c r="E18">
        <f t="shared" si="1"/>
        <v>2.2415514438306712</v>
      </c>
      <c r="F18">
        <f t="shared" si="2"/>
        <v>2.3973812233483112</v>
      </c>
      <c r="G18">
        <f t="shared" si="10"/>
        <v>2.7908978153065331</v>
      </c>
      <c r="H18">
        <f t="shared" si="10"/>
        <v>2.5817741122169604</v>
      </c>
      <c r="I18">
        <f t="shared" si="10"/>
        <v>2.0233339437436983</v>
      </c>
      <c r="J18">
        <f t="shared" si="10"/>
        <v>1.9016296463756561</v>
      </c>
      <c r="K18">
        <f t="shared" si="10"/>
        <v>1.8059160934241756</v>
      </c>
      <c r="L18">
        <f t="shared" si="10"/>
        <v>1.7298046871879069</v>
      </c>
      <c r="M18">
        <f t="shared" si="10"/>
        <v>1.752588335550058</v>
      </c>
      <c r="N18">
        <f t="shared" si="10"/>
        <v>1.9430025893016161</v>
      </c>
      <c r="O18">
        <f t="shared" si="10"/>
        <v>1.5445171616070084</v>
      </c>
      <c r="P18">
        <f t="shared" si="10"/>
        <v>1.2914023090359601</v>
      </c>
      <c r="Q18">
        <f t="shared" si="10"/>
        <v>1.13579798508</v>
      </c>
      <c r="R18">
        <f t="shared" si="10"/>
        <v>1.1369349200000001</v>
      </c>
      <c r="S18">
        <f t="shared" ref="S18:S24" si="45">S17*(1+$B18)</f>
        <v>1.386506</v>
      </c>
      <c r="T18">
        <f>1*(1+$B18)</f>
        <v>1.1779999999999999</v>
      </c>
      <c r="AD18">
        <f t="shared" ref="AD18" si="46">AD17*(1+$B18)</f>
        <v>2.2191359293923649</v>
      </c>
      <c r="AE18">
        <f t="shared" ref="AE18" si="47">AE17*(1+$B18)</f>
        <v>2.2415514438306712</v>
      </c>
      <c r="AF18">
        <f t="shared" ref="AF18" si="48">AF17*(1+$B18)</f>
        <v>2.3973812233483112</v>
      </c>
      <c r="AG18">
        <f t="shared" si="14"/>
        <v>2.7908978153065331</v>
      </c>
      <c r="AH18">
        <f t="shared" si="14"/>
        <v>2.5817741122169604</v>
      </c>
      <c r="AI18">
        <f t="shared" si="14"/>
        <v>2.0233339437436983</v>
      </c>
      <c r="AJ18">
        <f t="shared" ref="AJ18:AL18" si="49">AJ17*(1+$B18)</f>
        <v>1.9016296463756561</v>
      </c>
      <c r="AK18">
        <f t="shared" si="49"/>
        <v>1.8059160934241756</v>
      </c>
      <c r="AL18">
        <f t="shared" si="49"/>
        <v>1.7298046871879069</v>
      </c>
    </row>
    <row r="19" spans="1:40" x14ac:dyDescent="0.15">
      <c r="A19">
        <f t="shared" si="4"/>
        <v>2002</v>
      </c>
      <c r="B19" s="1">
        <v>0.10299999999999999</v>
      </c>
      <c r="D19">
        <f t="shared" si="0"/>
        <v>2.4477069301197787</v>
      </c>
      <c r="E19">
        <f t="shared" si="1"/>
        <v>2.4724312425452304</v>
      </c>
      <c r="F19">
        <f t="shared" si="2"/>
        <v>2.6443114893531874</v>
      </c>
      <c r="G19">
        <f t="shared" si="10"/>
        <v>3.078360290283106</v>
      </c>
      <c r="H19">
        <f t="shared" si="10"/>
        <v>2.8476968457753071</v>
      </c>
      <c r="I19">
        <f t="shared" si="10"/>
        <v>2.2317373399492992</v>
      </c>
      <c r="J19">
        <f t="shared" si="10"/>
        <v>2.0974974999523486</v>
      </c>
      <c r="K19">
        <f t="shared" si="10"/>
        <v>1.9919254510468656</v>
      </c>
      <c r="L19">
        <f t="shared" si="10"/>
        <v>1.9079745699682613</v>
      </c>
      <c r="M19">
        <f t="shared" si="10"/>
        <v>1.9331049341117139</v>
      </c>
      <c r="N19">
        <f t="shared" si="10"/>
        <v>2.1431318559996826</v>
      </c>
      <c r="O19">
        <f t="shared" si="10"/>
        <v>1.7036024292525302</v>
      </c>
      <c r="P19">
        <f t="shared" si="10"/>
        <v>1.424416746866664</v>
      </c>
      <c r="Q19">
        <f t="shared" si="10"/>
        <v>1.2527851775432399</v>
      </c>
      <c r="R19">
        <f t="shared" si="10"/>
        <v>1.2540392167600001</v>
      </c>
      <c r="S19">
        <f t="shared" si="45"/>
        <v>1.5293161179999999</v>
      </c>
      <c r="T19">
        <f t="shared" ref="T19:T25" si="50">T18*(1+$B19)</f>
        <v>1.299334</v>
      </c>
      <c r="U19">
        <f>1*(1+$B19)</f>
        <v>1.103</v>
      </c>
      <c r="AD19">
        <f t="shared" ref="AD19" si="51">AD18*(1+$B19)</f>
        <v>2.4477069301197787</v>
      </c>
      <c r="AE19">
        <f t="shared" ref="AE19" si="52">AE18*(1+$B19)</f>
        <v>2.4724312425452304</v>
      </c>
      <c r="AF19">
        <f t="shared" ref="AF19" si="53">AF18*(1+$B19)</f>
        <v>2.6443114893531874</v>
      </c>
      <c r="AG19">
        <f t="shared" si="14"/>
        <v>3.078360290283106</v>
      </c>
      <c r="AH19">
        <f t="shared" si="14"/>
        <v>2.8476968457753071</v>
      </c>
      <c r="AI19">
        <f t="shared" si="14"/>
        <v>2.2317373399492992</v>
      </c>
      <c r="AJ19">
        <f t="shared" ref="AJ19:AL19" si="54">AJ18*(1+$B19)</f>
        <v>2.0974974999523486</v>
      </c>
      <c r="AK19">
        <f t="shared" si="54"/>
        <v>1.9919254510468656</v>
      </c>
      <c r="AL19">
        <f t="shared" si="54"/>
        <v>1.9079745699682613</v>
      </c>
    </row>
    <row r="20" spans="1:40" x14ac:dyDescent="0.15">
      <c r="A20">
        <f t="shared" si="4"/>
        <v>2003</v>
      </c>
      <c r="B20" s="1">
        <v>5.7000000000000002E-2</v>
      </c>
      <c r="D20">
        <f t="shared" si="0"/>
        <v>2.5872262251366061</v>
      </c>
      <c r="E20">
        <f t="shared" si="1"/>
        <v>2.6133598233703084</v>
      </c>
      <c r="F20">
        <f t="shared" si="2"/>
        <v>2.7950372442463189</v>
      </c>
      <c r="G20">
        <f t="shared" si="10"/>
        <v>3.253826826829243</v>
      </c>
      <c r="H20">
        <f t="shared" si="10"/>
        <v>3.0100155659844994</v>
      </c>
      <c r="I20">
        <f t="shared" si="10"/>
        <v>2.3589463683264094</v>
      </c>
      <c r="J20">
        <f t="shared" si="10"/>
        <v>2.2170548574496323</v>
      </c>
      <c r="K20">
        <f t="shared" si="10"/>
        <v>2.105465201756537</v>
      </c>
      <c r="L20">
        <f t="shared" si="10"/>
        <v>2.0167291204564521</v>
      </c>
      <c r="M20">
        <f t="shared" si="10"/>
        <v>2.0432919153560816</v>
      </c>
      <c r="N20">
        <f t="shared" si="10"/>
        <v>2.2652903717916644</v>
      </c>
      <c r="O20">
        <f t="shared" si="10"/>
        <v>1.8007077677199244</v>
      </c>
      <c r="P20">
        <f t="shared" si="10"/>
        <v>1.5056085014380638</v>
      </c>
      <c r="Q20">
        <f t="shared" si="10"/>
        <v>1.3241939326632046</v>
      </c>
      <c r="R20">
        <f t="shared" si="10"/>
        <v>1.32551945211532</v>
      </c>
      <c r="S20">
        <f t="shared" si="45"/>
        <v>1.6164871367259999</v>
      </c>
      <c r="T20">
        <f t="shared" si="50"/>
        <v>1.3733960379999999</v>
      </c>
      <c r="U20">
        <f>U19*(1+$B20)</f>
        <v>1.1658709999999999</v>
      </c>
      <c r="V20">
        <f>1*(1+$B20)</f>
        <v>1.0569999999999999</v>
      </c>
      <c r="X20" t="s">
        <v>0</v>
      </c>
      <c r="AD20">
        <f t="shared" ref="AD20" si="55">AD19*(1+$B20)</f>
        <v>2.5872262251366061</v>
      </c>
      <c r="AE20">
        <f t="shared" ref="AE20" si="56">AE19*(1+$B20)</f>
        <v>2.6133598233703084</v>
      </c>
      <c r="AF20">
        <f t="shared" ref="AF20" si="57">AF19*(1+$B20)</f>
        <v>2.7950372442463189</v>
      </c>
      <c r="AG20">
        <f t="shared" si="14"/>
        <v>3.253826826829243</v>
      </c>
      <c r="AH20">
        <f t="shared" si="14"/>
        <v>3.0100155659844994</v>
      </c>
      <c r="AI20">
        <f t="shared" si="14"/>
        <v>2.3589463683264094</v>
      </c>
      <c r="AJ20">
        <f t="shared" ref="AJ20:AL20" si="58">AJ19*(1+$B20)</f>
        <v>2.2170548574496323</v>
      </c>
      <c r="AK20">
        <f t="shared" si="58"/>
        <v>2.105465201756537</v>
      </c>
      <c r="AL20">
        <f t="shared" si="58"/>
        <v>2.0167291204564521</v>
      </c>
    </row>
    <row r="21" spans="1:40" x14ac:dyDescent="0.15">
      <c r="A21">
        <f t="shared" si="4"/>
        <v>2004</v>
      </c>
      <c r="B21" s="1">
        <v>7.2999999999999995E-2</v>
      </c>
      <c r="D21">
        <f t="shared" si="0"/>
        <v>2.7760937395715781</v>
      </c>
      <c r="E21">
        <f t="shared" si="1"/>
        <v>2.8041350904763407</v>
      </c>
      <c r="F21">
        <f t="shared" si="2"/>
        <v>2.9990749630763003</v>
      </c>
      <c r="G21">
        <f t="shared" si="10"/>
        <v>3.4913561851877777</v>
      </c>
      <c r="H21">
        <f t="shared" si="10"/>
        <v>3.2297467023013677</v>
      </c>
      <c r="I21">
        <f t="shared" si="10"/>
        <v>2.5311494532142373</v>
      </c>
      <c r="J21">
        <f t="shared" si="10"/>
        <v>2.3788998620434554</v>
      </c>
      <c r="K21">
        <f t="shared" si="10"/>
        <v>2.259164161484764</v>
      </c>
      <c r="L21">
        <f t="shared" si="10"/>
        <v>2.1639503462497731</v>
      </c>
      <c r="M21">
        <f t="shared" si="10"/>
        <v>2.1924522251770755</v>
      </c>
      <c r="N21">
        <f t="shared" si="10"/>
        <v>2.4306565689324557</v>
      </c>
      <c r="O21">
        <f t="shared" si="10"/>
        <v>1.9321594347634787</v>
      </c>
      <c r="P21">
        <f t="shared" si="10"/>
        <v>1.6155179220430425</v>
      </c>
      <c r="Q21">
        <f t="shared" si="10"/>
        <v>1.4208600897476185</v>
      </c>
      <c r="R21">
        <f t="shared" si="10"/>
        <v>1.4222823721197382</v>
      </c>
      <c r="S21">
        <f t="shared" si="45"/>
        <v>1.7344906977069978</v>
      </c>
      <c r="T21">
        <f t="shared" si="50"/>
        <v>1.4736539487739999</v>
      </c>
      <c r="U21">
        <f>U20*(1+$B21)</f>
        <v>1.2509795829999999</v>
      </c>
      <c r="V21">
        <f>V20*(1+$B21)</f>
        <v>1.134161</v>
      </c>
      <c r="X21">
        <f>D21</f>
        <v>2.7760937395715781</v>
      </c>
      <c r="AD21">
        <f t="shared" ref="AD21" si="59">AD20*(1+$B21)</f>
        <v>2.7760937395715781</v>
      </c>
      <c r="AE21">
        <f t="shared" ref="AE21" si="60">AE20*(1+$B21)</f>
        <v>2.8041350904763407</v>
      </c>
      <c r="AF21">
        <f t="shared" ref="AF21" si="61">AF20*(1+$B21)</f>
        <v>2.9990749630763003</v>
      </c>
      <c r="AG21">
        <f t="shared" si="14"/>
        <v>3.4913561851877777</v>
      </c>
      <c r="AH21">
        <f t="shared" si="14"/>
        <v>3.2297467023013677</v>
      </c>
      <c r="AI21">
        <f t="shared" si="14"/>
        <v>2.5311494532142373</v>
      </c>
      <c r="AJ21">
        <f t="shared" ref="AJ21:AL21" si="62">AJ20*(1+$B21)</f>
        <v>2.3788998620434554</v>
      </c>
      <c r="AK21">
        <f t="shared" si="62"/>
        <v>2.259164161484764</v>
      </c>
      <c r="AL21">
        <f t="shared" si="62"/>
        <v>2.1639503462497731</v>
      </c>
    </row>
    <row r="22" spans="1:40" x14ac:dyDescent="0.15">
      <c r="A22">
        <f t="shared" si="4"/>
        <v>2005</v>
      </c>
      <c r="B22" s="1">
        <v>0.10100000000000001</v>
      </c>
      <c r="E22">
        <f t="shared" si="1"/>
        <v>3.0873527346144511</v>
      </c>
      <c r="F22">
        <f t="shared" si="2"/>
        <v>3.3019815343470067</v>
      </c>
      <c r="G22">
        <f t="shared" si="10"/>
        <v>3.8439831598917431</v>
      </c>
      <c r="H22">
        <f t="shared" si="10"/>
        <v>3.5559511192338058</v>
      </c>
      <c r="I22">
        <f t="shared" si="10"/>
        <v>2.7867955479888753</v>
      </c>
      <c r="J22">
        <f t="shared" si="10"/>
        <v>2.6191687481098445</v>
      </c>
      <c r="K22">
        <f t="shared" si="10"/>
        <v>2.4873397417947252</v>
      </c>
      <c r="L22">
        <f t="shared" si="10"/>
        <v>2.3825093312210002</v>
      </c>
      <c r="M22">
        <f t="shared" si="10"/>
        <v>2.4138898999199601</v>
      </c>
      <c r="N22">
        <f t="shared" si="10"/>
        <v>2.6761528823946339</v>
      </c>
      <c r="O22">
        <f t="shared" si="10"/>
        <v>2.1273075376745902</v>
      </c>
      <c r="P22">
        <f t="shared" si="10"/>
        <v>1.7786852321693898</v>
      </c>
      <c r="Q22">
        <f t="shared" si="10"/>
        <v>1.5643669588121278</v>
      </c>
      <c r="R22">
        <f t="shared" si="10"/>
        <v>1.5659328917038318</v>
      </c>
      <c r="S22">
        <f t="shared" si="45"/>
        <v>1.9096742581754045</v>
      </c>
      <c r="T22">
        <f t="shared" si="50"/>
        <v>1.6224929976001738</v>
      </c>
      <c r="U22">
        <f>U21*(1+$B22)</f>
        <v>1.377328520883</v>
      </c>
      <c r="V22">
        <f>V21*(1+$B22)</f>
        <v>1.248711261</v>
      </c>
      <c r="X22">
        <f>E22</f>
        <v>3.0873527346144511</v>
      </c>
      <c r="AD22">
        <f t="shared" ref="AD22" si="63">AD21*(1+$B22)</f>
        <v>3.0564792072683074</v>
      </c>
      <c r="AE22">
        <f t="shared" ref="AE22" si="64">AE21*(1+$B22)</f>
        <v>3.0873527346144511</v>
      </c>
      <c r="AF22">
        <f t="shared" ref="AF22" si="65">AF21*(1+$B22)</f>
        <v>3.3019815343470067</v>
      </c>
      <c r="AG22">
        <f t="shared" si="14"/>
        <v>3.8439831598917431</v>
      </c>
      <c r="AH22">
        <f t="shared" si="14"/>
        <v>3.5559511192338058</v>
      </c>
      <c r="AI22">
        <f t="shared" si="14"/>
        <v>2.7867955479888753</v>
      </c>
      <c r="AJ22">
        <f t="shared" ref="AJ22:AL22" si="66">AJ21*(1+$B22)</f>
        <v>2.6191687481098445</v>
      </c>
      <c r="AK22">
        <f t="shared" si="66"/>
        <v>2.4873397417947252</v>
      </c>
      <c r="AL22">
        <f t="shared" si="66"/>
        <v>2.3825093312210002</v>
      </c>
    </row>
    <row r="23" spans="1:40" x14ac:dyDescent="0.15">
      <c r="A23">
        <f t="shared" si="4"/>
        <v>2006</v>
      </c>
      <c r="B23" s="1">
        <v>0.1</v>
      </c>
      <c r="F23">
        <f t="shared" si="2"/>
        <v>3.6321796877817079</v>
      </c>
      <c r="G23">
        <f t="shared" si="10"/>
        <v>4.2283814758809175</v>
      </c>
      <c r="H23">
        <f t="shared" si="10"/>
        <v>3.9115462311571867</v>
      </c>
      <c r="I23">
        <f t="shared" si="10"/>
        <v>3.0654751027877629</v>
      </c>
      <c r="J23">
        <f t="shared" si="10"/>
        <v>2.8810856229208293</v>
      </c>
      <c r="K23">
        <f t="shared" si="10"/>
        <v>2.7360737159741979</v>
      </c>
      <c r="L23">
        <f t="shared" si="10"/>
        <v>2.6207602643431005</v>
      </c>
      <c r="M23">
        <f t="shared" si="10"/>
        <v>2.6552788899119562</v>
      </c>
      <c r="N23">
        <f t="shared" si="10"/>
        <v>2.9437681706340975</v>
      </c>
      <c r="O23">
        <f t="shared" si="10"/>
        <v>2.3400382914420494</v>
      </c>
      <c r="P23">
        <f t="shared" si="10"/>
        <v>1.956553755386329</v>
      </c>
      <c r="Q23">
        <f t="shared" si="10"/>
        <v>1.7208036546933407</v>
      </c>
      <c r="R23">
        <f t="shared" si="10"/>
        <v>1.7225261808742152</v>
      </c>
      <c r="S23">
        <f t="shared" si="45"/>
        <v>2.1006416839929449</v>
      </c>
      <c r="T23">
        <f t="shared" si="50"/>
        <v>1.7847422973601914</v>
      </c>
      <c r="U23">
        <f>U22*(1+$B23)</f>
        <v>1.5150613729713001</v>
      </c>
      <c r="V23">
        <f>V22*(1+$B23)</f>
        <v>1.3735823871000001</v>
      </c>
      <c r="X23">
        <f>F23</f>
        <v>3.6321796877817079</v>
      </c>
      <c r="AD23">
        <f t="shared" ref="AD23" si="67">AD22*(1+$B23)</f>
        <v>3.3621271279951386</v>
      </c>
      <c r="AE23">
        <f t="shared" ref="AE23" si="68">AE22*(1+$B23)</f>
        <v>3.3960880080758966</v>
      </c>
      <c r="AF23">
        <f t="shared" ref="AF23" si="69">AF22*(1+$B23)</f>
        <v>3.6321796877817079</v>
      </c>
      <c r="AG23">
        <f t="shared" si="14"/>
        <v>4.2283814758809175</v>
      </c>
      <c r="AH23">
        <f t="shared" si="14"/>
        <v>3.9115462311571867</v>
      </c>
      <c r="AI23">
        <f t="shared" si="14"/>
        <v>3.0654751027877629</v>
      </c>
      <c r="AJ23">
        <f t="shared" ref="AJ23:AL23" si="70">AJ22*(1+$B23)</f>
        <v>2.8810856229208293</v>
      </c>
      <c r="AK23">
        <f t="shared" si="70"/>
        <v>2.7360737159741979</v>
      </c>
      <c r="AL23">
        <f t="shared" si="70"/>
        <v>2.6207602643431005</v>
      </c>
    </row>
    <row r="24" spans="1:40" x14ac:dyDescent="0.15">
      <c r="A24">
        <f t="shared" si="4"/>
        <v>2007</v>
      </c>
      <c r="B24" s="1">
        <v>4.4999999999999998E-2</v>
      </c>
      <c r="G24">
        <f t="shared" si="10"/>
        <v>4.4186586422955587</v>
      </c>
      <c r="H24">
        <f t="shared" si="10"/>
        <v>4.0875658115592595</v>
      </c>
      <c r="I24">
        <f t="shared" si="10"/>
        <v>3.2034214824132121</v>
      </c>
      <c r="J24">
        <f t="shared" si="10"/>
        <v>3.0107344759522663</v>
      </c>
      <c r="K24">
        <f t="shared" si="10"/>
        <v>2.8591970331930368</v>
      </c>
      <c r="L24">
        <f t="shared" si="10"/>
        <v>2.7386944762385399</v>
      </c>
      <c r="M24">
        <f t="shared" si="10"/>
        <v>2.7747664399579941</v>
      </c>
      <c r="N24">
        <f t="shared" si="10"/>
        <v>3.0762377383126318</v>
      </c>
      <c r="O24">
        <f t="shared" si="10"/>
        <v>2.4453400145569417</v>
      </c>
      <c r="P24">
        <f t="shared" si="10"/>
        <v>2.0445986743787139</v>
      </c>
      <c r="Q24">
        <f t="shared" si="10"/>
        <v>1.798239819154541</v>
      </c>
      <c r="R24">
        <f t="shared" si="10"/>
        <v>1.8000398590135547</v>
      </c>
      <c r="S24">
        <f t="shared" si="45"/>
        <v>2.1951705597726274</v>
      </c>
      <c r="T24">
        <f t="shared" si="50"/>
        <v>1.8650557007413999</v>
      </c>
      <c r="U24">
        <f>U23*(1+$B24)</f>
        <v>1.5832391347550085</v>
      </c>
      <c r="V24">
        <f>V23*(1+$B24)</f>
        <v>1.4353935945195</v>
      </c>
      <c r="X24">
        <f>G24</f>
        <v>4.4186586422955587</v>
      </c>
      <c r="AD24">
        <f t="shared" ref="AD24" si="71">AD23*(1+$B24)</f>
        <v>3.5134228487549195</v>
      </c>
      <c r="AE24">
        <f t="shared" ref="AE24" si="72">AE23*(1+$B24)</f>
        <v>3.5489119684393118</v>
      </c>
      <c r="AF24">
        <f t="shared" ref="AF24" si="73">AF23*(1+$B24)</f>
        <v>3.7956277737318844</v>
      </c>
      <c r="AG24">
        <f t="shared" si="14"/>
        <v>4.4186586422955587</v>
      </c>
      <c r="AH24">
        <f t="shared" si="14"/>
        <v>4.0875658115592595</v>
      </c>
      <c r="AI24">
        <f t="shared" si="14"/>
        <v>3.2034214824132121</v>
      </c>
      <c r="AJ24">
        <f t="shared" ref="AJ24:AL24" si="74">AJ23*(1+$B24)</f>
        <v>3.0107344759522663</v>
      </c>
      <c r="AK24">
        <f t="shared" si="74"/>
        <v>2.8591970331930368</v>
      </c>
      <c r="AL24">
        <f t="shared" si="74"/>
        <v>2.7386944762385399</v>
      </c>
    </row>
    <row r="25" spans="1:40" x14ac:dyDescent="0.15">
      <c r="A25">
        <f t="shared" si="4"/>
        <v>2008</v>
      </c>
      <c r="B25" s="1">
        <v>-0.155</v>
      </c>
      <c r="H25">
        <f t="shared" ref="H25:V35" si="75">H24*(1+$B25)</f>
        <v>3.4539931107675743</v>
      </c>
      <c r="I25">
        <f t="shared" si="75"/>
        <v>2.7068911526391641</v>
      </c>
      <c r="J25">
        <f t="shared" si="75"/>
        <v>2.5440706321796651</v>
      </c>
      <c r="K25">
        <f t="shared" si="75"/>
        <v>2.4160214930481159</v>
      </c>
      <c r="L25">
        <f t="shared" si="75"/>
        <v>2.3141968324215663</v>
      </c>
      <c r="M25">
        <f t="shared" si="75"/>
        <v>2.344677641764505</v>
      </c>
      <c r="N25">
        <f t="shared" si="75"/>
        <v>2.5994208888741737</v>
      </c>
      <c r="O25">
        <f t="shared" si="75"/>
        <v>2.0663123123006155</v>
      </c>
      <c r="P25">
        <f t="shared" si="75"/>
        <v>1.7276858798500132</v>
      </c>
      <c r="Q25">
        <f t="shared" si="75"/>
        <v>1.5195126471855871</v>
      </c>
      <c r="R25">
        <f t="shared" si="75"/>
        <v>1.5210336808664537</v>
      </c>
      <c r="S25">
        <f t="shared" si="75"/>
        <v>1.8549191230078701</v>
      </c>
      <c r="T25">
        <f t="shared" si="50"/>
        <v>1.575972067126483</v>
      </c>
      <c r="U25">
        <f t="shared" si="75"/>
        <v>1.3378370688679821</v>
      </c>
      <c r="V25">
        <f t="shared" si="75"/>
        <v>1.2129075873689774</v>
      </c>
      <c r="X25">
        <f>H25</f>
        <v>3.4539931107675743</v>
      </c>
      <c r="AD25">
        <f t="shared" ref="AD25" si="76">AD24*(1+$B25)</f>
        <v>2.9688423071979071</v>
      </c>
      <c r="AE25">
        <f t="shared" ref="AE25" si="77">AE24*(1+$B25)</f>
        <v>2.9988306133312181</v>
      </c>
      <c r="AF25">
        <f t="shared" ref="AF25" si="78">AF24*(1+$B25)</f>
        <v>3.2073054688034421</v>
      </c>
      <c r="AG25">
        <f t="shared" ref="AG25:AL36" si="79">AG24*(1+$B25)</f>
        <v>3.733766552739747</v>
      </c>
      <c r="AH25">
        <f t="shared" si="79"/>
        <v>3.4539931107675743</v>
      </c>
      <c r="AI25">
        <f t="shared" si="79"/>
        <v>2.7068911526391641</v>
      </c>
      <c r="AJ25">
        <f t="shared" si="79"/>
        <v>2.5440706321796651</v>
      </c>
      <c r="AK25">
        <f t="shared" si="79"/>
        <v>2.4160214930481159</v>
      </c>
      <c r="AL25">
        <f t="shared" si="79"/>
        <v>2.3141968324215663</v>
      </c>
    </row>
    <row r="26" spans="1:40" x14ac:dyDescent="0.15">
      <c r="A26">
        <f t="shared" si="4"/>
        <v>2009</v>
      </c>
      <c r="B26" s="1">
        <v>7.3999999999999996E-2</v>
      </c>
      <c r="I26">
        <f t="shared" si="75"/>
        <v>2.9072010979344625</v>
      </c>
      <c r="J26">
        <f t="shared" si="75"/>
        <v>2.7323318589609604</v>
      </c>
      <c r="K26">
        <f t="shared" si="75"/>
        <v>2.5948070835336767</v>
      </c>
      <c r="L26">
        <f t="shared" si="75"/>
        <v>2.4854473980207623</v>
      </c>
      <c r="M26">
        <f t="shared" si="75"/>
        <v>2.5181837872550785</v>
      </c>
      <c r="N26">
        <f t="shared" si="75"/>
        <v>2.7917780346508625</v>
      </c>
      <c r="O26">
        <f t="shared" si="75"/>
        <v>2.2192194234108613</v>
      </c>
      <c r="P26">
        <f t="shared" si="75"/>
        <v>1.8555346349589144</v>
      </c>
      <c r="Q26">
        <f t="shared" si="75"/>
        <v>1.6319565830773206</v>
      </c>
      <c r="R26">
        <f t="shared" si="75"/>
        <v>1.6335901732505713</v>
      </c>
      <c r="S26">
        <f t="shared" si="75"/>
        <v>1.9921831381104527</v>
      </c>
      <c r="T26">
        <f t="shared" si="75"/>
        <v>1.6925940000938429</v>
      </c>
      <c r="U26">
        <f>U25*(1+$B26)</f>
        <v>1.4368370119642129</v>
      </c>
      <c r="V26">
        <f t="shared" si="75"/>
        <v>1.3026627488342819</v>
      </c>
      <c r="X26">
        <f>I26</f>
        <v>2.9072010979344625</v>
      </c>
      <c r="AD26">
        <f t="shared" ref="AD26" si="80">AD25*(1+$B26)</f>
        <v>3.1885366379305524</v>
      </c>
      <c r="AE26">
        <f t="shared" ref="AE26" si="81">AE25*(1+$B26)</f>
        <v>3.2207440787177286</v>
      </c>
      <c r="AF26">
        <f t="shared" ref="AF26" si="82">AF25*(1+$B26)</f>
        <v>3.4446460734948969</v>
      </c>
      <c r="AG26">
        <f t="shared" si="79"/>
        <v>4.0100652776424885</v>
      </c>
      <c r="AH26">
        <f t="shared" si="79"/>
        <v>3.7095886009643753</v>
      </c>
      <c r="AI26">
        <f t="shared" si="79"/>
        <v>2.9072010979344625</v>
      </c>
      <c r="AJ26">
        <f t="shared" ref="AJ26:AL26" si="83">AJ25*(1+$B26)</f>
        <v>2.7323318589609604</v>
      </c>
      <c r="AK26">
        <f t="shared" si="83"/>
        <v>2.5948070835336767</v>
      </c>
      <c r="AL26">
        <f t="shared" si="83"/>
        <v>2.4854473980207623</v>
      </c>
    </row>
    <row r="27" spans="1:40" x14ac:dyDescent="0.15">
      <c r="A27">
        <f t="shared" si="4"/>
        <v>2010</v>
      </c>
      <c r="B27" s="1">
        <v>-0.127</v>
      </c>
      <c r="J27">
        <f t="shared" si="75"/>
        <v>2.3853257128729184</v>
      </c>
      <c r="K27">
        <f t="shared" si="75"/>
        <v>2.2652665839249</v>
      </c>
      <c r="L27">
        <f t="shared" si="75"/>
        <v>2.1697955784721255</v>
      </c>
      <c r="M27">
        <f t="shared" si="75"/>
        <v>2.1983744462736836</v>
      </c>
      <c r="N27">
        <f t="shared" si="75"/>
        <v>2.4372222242502031</v>
      </c>
      <c r="O27">
        <f t="shared" si="75"/>
        <v>1.937378556637682</v>
      </c>
      <c r="P27">
        <f t="shared" si="75"/>
        <v>1.6198817363191322</v>
      </c>
      <c r="Q27">
        <f t="shared" si="75"/>
        <v>1.4246980970265009</v>
      </c>
      <c r="R27">
        <f t="shared" si="75"/>
        <v>1.4261242212477487</v>
      </c>
      <c r="S27">
        <f t="shared" si="75"/>
        <v>1.7391758795704251</v>
      </c>
      <c r="T27">
        <f t="shared" si="75"/>
        <v>1.4776345620819249</v>
      </c>
      <c r="U27">
        <f t="shared" si="75"/>
        <v>1.2543587114447579</v>
      </c>
      <c r="V27">
        <f>V26*(1+$B27)</f>
        <v>1.1372245797323282</v>
      </c>
      <c r="X27">
        <f>J27</f>
        <v>2.3853257128729184</v>
      </c>
      <c r="AD27">
        <f t="shared" ref="AD27" si="84">AD26*(1+$B27)</f>
        <v>2.7835924849133722</v>
      </c>
      <c r="AE27">
        <f t="shared" ref="AE27" si="85">AE26*(1+$B27)</f>
        <v>2.811709580720577</v>
      </c>
      <c r="AF27">
        <f t="shared" ref="AF27" si="86">AF26*(1+$B27)</f>
        <v>3.0071760221610448</v>
      </c>
      <c r="AG27">
        <f t="shared" si="79"/>
        <v>3.5007869873818924</v>
      </c>
      <c r="AH27">
        <f t="shared" si="79"/>
        <v>3.2384708486418994</v>
      </c>
      <c r="AI27">
        <f t="shared" si="79"/>
        <v>2.5379865584967858</v>
      </c>
      <c r="AJ27">
        <f t="shared" ref="AJ27:AL27" si="87">AJ26*(1+$B27)</f>
        <v>2.3853257128729184</v>
      </c>
      <c r="AK27">
        <f t="shared" si="87"/>
        <v>2.2652665839249</v>
      </c>
      <c r="AL27">
        <f t="shared" si="87"/>
        <v>2.1697955784721255</v>
      </c>
    </row>
    <row r="28" spans="1:40" x14ac:dyDescent="0.15">
      <c r="A28">
        <f t="shared" si="4"/>
        <v>2011</v>
      </c>
      <c r="B28" s="1">
        <v>2E-3</v>
      </c>
      <c r="K28">
        <f t="shared" si="75"/>
        <v>2.2697971170927498</v>
      </c>
      <c r="L28">
        <f t="shared" si="75"/>
        <v>2.1741351696290696</v>
      </c>
      <c r="M28">
        <f t="shared" si="75"/>
        <v>2.202771195166231</v>
      </c>
      <c r="N28">
        <f t="shared" si="75"/>
        <v>2.4420966686987033</v>
      </c>
      <c r="O28">
        <f t="shared" si="75"/>
        <v>1.9412533137509573</v>
      </c>
      <c r="P28">
        <f t="shared" si="75"/>
        <v>1.6231214997917705</v>
      </c>
      <c r="Q28">
        <f t="shared" si="75"/>
        <v>1.4275474932205539</v>
      </c>
      <c r="R28">
        <f t="shared" si="75"/>
        <v>1.4289764696902443</v>
      </c>
      <c r="S28">
        <f t="shared" si="75"/>
        <v>1.7426542313295659</v>
      </c>
      <c r="T28">
        <f t="shared" si="75"/>
        <v>1.4805898312060888</v>
      </c>
      <c r="U28">
        <f t="shared" si="75"/>
        <v>1.2568674288676474</v>
      </c>
      <c r="V28">
        <f t="shared" si="75"/>
        <v>1.1394990288917928</v>
      </c>
      <c r="X28">
        <f>K28</f>
        <v>2.2697971170927498</v>
      </c>
      <c r="AD28">
        <f t="shared" ref="AD28" si="88">AD27*(1+$B28)</f>
        <v>2.7891596698831989</v>
      </c>
      <c r="AE28">
        <f t="shared" ref="AE28" si="89">AE27*(1+$B28)</f>
        <v>2.817332999882018</v>
      </c>
      <c r="AF28">
        <f t="shared" ref="AF28" si="90">AF27*(1+$B28)</f>
        <v>3.013190374205367</v>
      </c>
      <c r="AG28">
        <f t="shared" si="79"/>
        <v>3.5077885613566564</v>
      </c>
      <c r="AH28">
        <f t="shared" si="79"/>
        <v>3.2449477903391832</v>
      </c>
      <c r="AI28">
        <f t="shared" si="79"/>
        <v>2.5430625316137792</v>
      </c>
      <c r="AJ28">
        <f t="shared" ref="AJ28:AL28" si="91">AJ27*(1+$B28)</f>
        <v>2.3900963642986643</v>
      </c>
      <c r="AK28">
        <f t="shared" si="91"/>
        <v>2.2697971170927498</v>
      </c>
      <c r="AL28">
        <f t="shared" si="91"/>
        <v>2.1741351696290696</v>
      </c>
    </row>
    <row r="29" spans="1:40" x14ac:dyDescent="0.15">
      <c r="A29">
        <f t="shared" si="4"/>
        <v>2012</v>
      </c>
      <c r="B29" s="1">
        <v>0.20399999999999999</v>
      </c>
      <c r="L29">
        <f t="shared" si="75"/>
        <v>2.6176587442333998</v>
      </c>
      <c r="M29">
        <f t="shared" si="75"/>
        <v>2.652136518980142</v>
      </c>
      <c r="N29">
        <f t="shared" si="75"/>
        <v>2.9402843891132386</v>
      </c>
      <c r="O29">
        <f t="shared" si="75"/>
        <v>2.3372689897561525</v>
      </c>
      <c r="P29">
        <f t="shared" si="75"/>
        <v>1.9542382857492915</v>
      </c>
      <c r="Q29">
        <f t="shared" si="75"/>
        <v>1.7187671818375467</v>
      </c>
      <c r="R29">
        <f t="shared" si="75"/>
        <v>1.7204876695070541</v>
      </c>
      <c r="S29">
        <f t="shared" si="75"/>
        <v>2.0981556945207971</v>
      </c>
      <c r="T29">
        <f t="shared" si="75"/>
        <v>1.7826301567721308</v>
      </c>
      <c r="U29">
        <f t="shared" si="75"/>
        <v>1.5132683843566475</v>
      </c>
      <c r="V29">
        <f t="shared" si="75"/>
        <v>1.3719568307857184</v>
      </c>
      <c r="X29">
        <f>L29</f>
        <v>2.6176587442333998</v>
      </c>
      <c r="AD29">
        <f t="shared" ref="AD29" si="92">AD28*(1+$B29)</f>
        <v>3.3581482425393712</v>
      </c>
      <c r="AE29">
        <f t="shared" ref="AE29" si="93">AE28*(1+$B29)</f>
        <v>3.3920689318579496</v>
      </c>
      <c r="AF29">
        <f t="shared" ref="AF29" si="94">AF28*(1+$B29)</f>
        <v>3.6278812105432618</v>
      </c>
      <c r="AG29">
        <f t="shared" si="79"/>
        <v>4.2233774278734142</v>
      </c>
      <c r="AH29">
        <f t="shared" si="79"/>
        <v>3.9069171395683764</v>
      </c>
      <c r="AI29">
        <f t="shared" si="79"/>
        <v>3.0618472880629901</v>
      </c>
      <c r="AJ29">
        <f t="shared" ref="AJ29:AL29" si="95">AJ28*(1+$B29)</f>
        <v>2.8776760226155917</v>
      </c>
      <c r="AK29">
        <f t="shared" si="95"/>
        <v>2.7328357289796705</v>
      </c>
      <c r="AL29">
        <f t="shared" si="95"/>
        <v>2.6176587442333998</v>
      </c>
    </row>
    <row r="30" spans="1:40" x14ac:dyDescent="0.15">
      <c r="A30">
        <f t="shared" si="4"/>
        <v>2013</v>
      </c>
      <c r="B30" s="1">
        <v>0.22700000000000001</v>
      </c>
      <c r="M30">
        <f t="shared" si="75"/>
        <v>3.2541715087886347</v>
      </c>
      <c r="N30">
        <f t="shared" si="75"/>
        <v>3.6077289454419441</v>
      </c>
      <c r="O30">
        <f t="shared" si="75"/>
        <v>2.8678290504307995</v>
      </c>
      <c r="P30">
        <f t="shared" si="75"/>
        <v>2.3978503766143806</v>
      </c>
      <c r="Q30">
        <f t="shared" si="75"/>
        <v>2.10892733211467</v>
      </c>
      <c r="R30">
        <f t="shared" si="75"/>
        <v>2.1110383704851556</v>
      </c>
      <c r="S30">
        <f t="shared" si="75"/>
        <v>2.574437037177018</v>
      </c>
      <c r="T30">
        <f t="shared" si="75"/>
        <v>2.1872872023594048</v>
      </c>
      <c r="U30">
        <f t="shared" si="75"/>
        <v>1.8567803076056066</v>
      </c>
      <c r="V30">
        <f t="shared" si="75"/>
        <v>1.6833910313740765</v>
      </c>
      <c r="X30">
        <f>M30</f>
        <v>3.2541715087886347</v>
      </c>
      <c r="AD30">
        <f t="shared" ref="AD30" si="96">AD29*(1+$B30)</f>
        <v>4.1204478935958084</v>
      </c>
      <c r="AE30">
        <f t="shared" ref="AE30" si="97">AE29*(1+$B30)</f>
        <v>4.1620685793897048</v>
      </c>
      <c r="AF30">
        <f t="shared" ref="AF30" si="98">AF29*(1+$B30)</f>
        <v>4.4514102453365822</v>
      </c>
      <c r="AG30">
        <f t="shared" si="79"/>
        <v>5.1820841040006798</v>
      </c>
      <c r="AH30">
        <f t="shared" si="79"/>
        <v>4.7937873302503986</v>
      </c>
      <c r="AI30">
        <f t="shared" si="79"/>
        <v>3.7568866224532891</v>
      </c>
      <c r="AJ30">
        <f t="shared" ref="AJ30:AL30" si="99">AJ29*(1+$B30)</f>
        <v>3.5309084797493315</v>
      </c>
      <c r="AK30">
        <f t="shared" si="99"/>
        <v>3.3531894394580561</v>
      </c>
      <c r="AL30">
        <f t="shared" si="99"/>
        <v>3.2118672791743816</v>
      </c>
      <c r="AN30" t="s">
        <v>1</v>
      </c>
    </row>
    <row r="31" spans="1:40" x14ac:dyDescent="0.15">
      <c r="A31">
        <f t="shared" si="4"/>
        <v>2014</v>
      </c>
      <c r="B31" s="1">
        <v>0.16400000000000001</v>
      </c>
      <c r="N31">
        <f>N30*(1+$B31)</f>
        <v>4.1993964924944223</v>
      </c>
      <c r="O31">
        <f t="shared" si="75"/>
        <v>3.3381530147014504</v>
      </c>
      <c r="P31">
        <f t="shared" si="75"/>
        <v>2.7910978383791387</v>
      </c>
      <c r="Q31">
        <f t="shared" si="75"/>
        <v>2.4547914145814755</v>
      </c>
      <c r="R31">
        <f t="shared" si="75"/>
        <v>2.4572486632447208</v>
      </c>
      <c r="S31">
        <f t="shared" si="75"/>
        <v>2.9966447112740489</v>
      </c>
      <c r="T31">
        <f t="shared" si="75"/>
        <v>2.5460023035463468</v>
      </c>
      <c r="U31">
        <f t="shared" si="75"/>
        <v>2.161292278052926</v>
      </c>
      <c r="V31">
        <f t="shared" si="75"/>
        <v>1.9594671605194249</v>
      </c>
      <c r="X31">
        <f>N31</f>
        <v>4.1993964924944223</v>
      </c>
      <c r="AD31">
        <f t="shared" ref="AD31" si="100">AD30*(1+$B31)</f>
        <v>4.7962013481455203</v>
      </c>
      <c r="AE31">
        <f t="shared" ref="AE31" si="101">AE30*(1+$B31)</f>
        <v>4.8446478264096164</v>
      </c>
      <c r="AF31">
        <f t="shared" ref="AF31" si="102">AF30*(1+$B31)</f>
        <v>5.1814415255717812</v>
      </c>
      <c r="AG31">
        <f t="shared" si="79"/>
        <v>6.031945897056791</v>
      </c>
      <c r="AH31">
        <f t="shared" si="79"/>
        <v>5.5799684524114639</v>
      </c>
      <c r="AI31">
        <f t="shared" si="79"/>
        <v>4.3730160285356279</v>
      </c>
      <c r="AJ31">
        <f t="shared" ref="AJ31:AL31" si="103">AJ30*(1+$B31)</f>
        <v>4.1099774704282215</v>
      </c>
      <c r="AK31">
        <f t="shared" si="103"/>
        <v>3.903112507529177</v>
      </c>
      <c r="AL31">
        <f t="shared" si="103"/>
        <v>3.7386135129589801</v>
      </c>
      <c r="AN31">
        <f>AD31</f>
        <v>4.7962013481455203</v>
      </c>
    </row>
    <row r="32" spans="1:40" x14ac:dyDescent="0.15">
      <c r="A32">
        <f t="shared" si="4"/>
        <v>2015</v>
      </c>
      <c r="B32" s="1">
        <v>-4.4999999999999998E-2</v>
      </c>
      <c r="O32">
        <f>O31*(1+$B32)</f>
        <v>3.1879361290398851</v>
      </c>
      <c r="P32">
        <f t="shared" si="75"/>
        <v>2.6654984356520774</v>
      </c>
      <c r="Q32">
        <f t="shared" si="75"/>
        <v>2.3443258009253092</v>
      </c>
      <c r="R32">
        <f t="shared" si="75"/>
        <v>2.3466724733987081</v>
      </c>
      <c r="S32">
        <f t="shared" si="75"/>
        <v>2.8617956992667164</v>
      </c>
      <c r="T32">
        <f t="shared" si="75"/>
        <v>2.431432199886761</v>
      </c>
      <c r="U32">
        <f t="shared" si="75"/>
        <v>2.0640341255405441</v>
      </c>
      <c r="V32">
        <f t="shared" si="75"/>
        <v>1.8712911382960506</v>
      </c>
      <c r="X32">
        <f>O32</f>
        <v>3.1879361290398851</v>
      </c>
      <c r="AE32">
        <f t="shared" ref="AE32" si="104">AE31*(1+$B32)</f>
        <v>4.6266386742211836</v>
      </c>
      <c r="AF32">
        <f t="shared" ref="AF32" si="105">AF31*(1+$B32)</f>
        <v>4.9482766569210508</v>
      </c>
      <c r="AG32">
        <f t="shared" si="79"/>
        <v>5.7605083316892349</v>
      </c>
      <c r="AH32">
        <f t="shared" si="79"/>
        <v>5.3288698720529482</v>
      </c>
      <c r="AI32">
        <f t="shared" si="79"/>
        <v>4.1762303072515241</v>
      </c>
      <c r="AJ32">
        <f t="shared" ref="AJ32:AL32" si="106">AJ31*(1+$B32)</f>
        <v>3.9250284842589513</v>
      </c>
      <c r="AK32">
        <f t="shared" si="106"/>
        <v>3.7274724446903638</v>
      </c>
      <c r="AL32">
        <f t="shared" si="106"/>
        <v>3.5703759048758257</v>
      </c>
      <c r="AN32">
        <f>AE32</f>
        <v>4.6266386742211836</v>
      </c>
    </row>
    <row r="33" spans="1:43" x14ac:dyDescent="0.15">
      <c r="A33">
        <f t="shared" si="4"/>
        <v>2016</v>
      </c>
      <c r="B33" s="1">
        <v>-0.03</v>
      </c>
      <c r="P33">
        <f>P32*(1+$B33)</f>
        <v>2.5855334825825151</v>
      </c>
      <c r="Q33">
        <f t="shared" si="75"/>
        <v>2.2739960268975499</v>
      </c>
      <c r="R33">
        <f t="shared" si="75"/>
        <v>2.276272299196747</v>
      </c>
      <c r="S33">
        <f t="shared" si="75"/>
        <v>2.7759418282887149</v>
      </c>
      <c r="T33">
        <f t="shared" si="75"/>
        <v>2.358489233890158</v>
      </c>
      <c r="U33">
        <f t="shared" si="75"/>
        <v>2.0021131017743277</v>
      </c>
      <c r="V33">
        <f t="shared" si="75"/>
        <v>1.8151524041471692</v>
      </c>
      <c r="X33">
        <f>P33</f>
        <v>2.5855334825825151</v>
      </c>
      <c r="AF33">
        <f t="shared" ref="AF33" si="107">AF32*(1+$B33)</f>
        <v>4.7998283572134195</v>
      </c>
      <c r="AG33">
        <f t="shared" si="79"/>
        <v>5.5876930817385579</v>
      </c>
      <c r="AH33">
        <f t="shared" si="79"/>
        <v>5.1690037758913592</v>
      </c>
      <c r="AI33">
        <f t="shared" si="79"/>
        <v>4.0509433980339784</v>
      </c>
      <c r="AJ33">
        <f t="shared" ref="AJ33:AL33" si="108">AJ32*(1+$B33)</f>
        <v>3.8072776297311828</v>
      </c>
      <c r="AK33">
        <f t="shared" si="108"/>
        <v>3.6156482713496527</v>
      </c>
      <c r="AL33">
        <f t="shared" si="108"/>
        <v>3.4632646277295507</v>
      </c>
      <c r="AN33">
        <f>AF33</f>
        <v>4.7998283572134195</v>
      </c>
    </row>
    <row r="34" spans="1:43" x14ac:dyDescent="0.15">
      <c r="A34">
        <f t="shared" si="4"/>
        <v>2017</v>
      </c>
      <c r="B34" s="1">
        <v>4.7E-2</v>
      </c>
      <c r="Q34">
        <f>Q33*(1+$B34)</f>
        <v>2.3808738401617346</v>
      </c>
      <c r="R34">
        <f t="shared" si="75"/>
        <v>2.3832570972589942</v>
      </c>
      <c r="S34">
        <f t="shared" si="75"/>
        <v>2.9064110942182841</v>
      </c>
      <c r="T34">
        <f t="shared" si="75"/>
        <v>2.4693382278829952</v>
      </c>
      <c r="U34">
        <f t="shared" si="75"/>
        <v>2.0962124175577208</v>
      </c>
      <c r="V34">
        <f t="shared" si="75"/>
        <v>1.9004645671420859</v>
      </c>
      <c r="X34">
        <f>Q34</f>
        <v>2.3808738401617346</v>
      </c>
      <c r="AG34">
        <f t="shared" si="79"/>
        <v>5.8503146565802702</v>
      </c>
      <c r="AH34">
        <f t="shared" si="79"/>
        <v>5.4119469533582523</v>
      </c>
      <c r="AI34">
        <f t="shared" si="79"/>
        <v>4.2413377377415751</v>
      </c>
      <c r="AJ34">
        <f t="shared" ref="AJ34:AL34" si="109">AJ33*(1+$B34)</f>
        <v>3.9862196783285482</v>
      </c>
      <c r="AK34">
        <f t="shared" si="109"/>
        <v>3.7855837401030863</v>
      </c>
      <c r="AL34">
        <f t="shared" si="109"/>
        <v>3.6260380652328394</v>
      </c>
      <c r="AN34">
        <f>AG34</f>
        <v>5.8503146565802702</v>
      </c>
    </row>
    <row r="35" spans="1:43" x14ac:dyDescent="0.15">
      <c r="A35">
        <f t="shared" si="4"/>
        <v>2018</v>
      </c>
      <c r="B35" s="1">
        <v>-3.5999999999999997E-2</v>
      </c>
      <c r="R35">
        <f>R34*(1+$B35)</f>
        <v>2.2974598417576702</v>
      </c>
      <c r="S35">
        <f>S34*(1+$B35)</f>
        <v>2.8017802948264259</v>
      </c>
      <c r="T35">
        <f t="shared" si="75"/>
        <v>2.3804420516792071</v>
      </c>
      <c r="U35">
        <f t="shared" si="75"/>
        <v>2.0207487705256426</v>
      </c>
      <c r="V35">
        <f t="shared" si="75"/>
        <v>1.8320478427249707</v>
      </c>
      <c r="X35">
        <f>R35</f>
        <v>2.2974598417576702</v>
      </c>
      <c r="AH35">
        <f t="shared" si="79"/>
        <v>5.2171168630373552</v>
      </c>
      <c r="AI35">
        <f t="shared" si="79"/>
        <v>4.0886495791828779</v>
      </c>
      <c r="AJ35">
        <f t="shared" ref="AJ35:AL35" si="110">AJ34*(1+$B35)</f>
        <v>3.8427157699087204</v>
      </c>
      <c r="AK35">
        <f t="shared" si="110"/>
        <v>3.6493027254593753</v>
      </c>
      <c r="AL35">
        <f t="shared" si="110"/>
        <v>3.4955006948844569</v>
      </c>
      <c r="AN35">
        <f>AH35</f>
        <v>5.2171168630373552</v>
      </c>
    </row>
    <row r="36" spans="1:43" x14ac:dyDescent="0.15">
      <c r="A36">
        <f t="shared" si="4"/>
        <v>2019</v>
      </c>
      <c r="B36" s="1">
        <v>5.7000000000000002E-2</v>
      </c>
      <c r="C36" s="1"/>
      <c r="D36" s="1"/>
      <c r="E36" s="1"/>
      <c r="F36" s="1"/>
      <c r="S36">
        <f>S35*(1+$B36)</f>
        <v>2.961481771631532</v>
      </c>
      <c r="T36">
        <f>T35*(1+$B36)</f>
        <v>2.5161272486249215</v>
      </c>
      <c r="U36">
        <f t="shared" ref="U36:V37" si="111">U35*(1+$B36)</f>
        <v>2.1359314504456042</v>
      </c>
      <c r="V36">
        <f t="shared" si="111"/>
        <v>1.9364745697602939</v>
      </c>
      <c r="X36">
        <f>S36</f>
        <v>2.961481771631532</v>
      </c>
      <c r="Z36" s="2"/>
      <c r="AI36">
        <f t="shared" si="79"/>
        <v>4.3217026051963012</v>
      </c>
      <c r="AJ36">
        <f t="shared" ref="AJ36:AL36" si="112">AJ35*(1+$B36)</f>
        <v>4.0617505687935171</v>
      </c>
      <c r="AK36">
        <f t="shared" si="112"/>
        <v>3.8573129808105593</v>
      </c>
      <c r="AL36">
        <f t="shared" si="112"/>
        <v>3.6947442344928709</v>
      </c>
      <c r="AN36">
        <f>AI36</f>
        <v>4.3217026051963012</v>
      </c>
      <c r="AP36" s="2"/>
    </row>
    <row r="37" spans="1:43" x14ac:dyDescent="0.15">
      <c r="A37">
        <f t="shared" si="4"/>
        <v>2020</v>
      </c>
      <c r="B37" s="1">
        <v>5.1999999999999998E-2</v>
      </c>
      <c r="C37" s="1"/>
      <c r="D37" s="1"/>
      <c r="E37" s="1"/>
      <c r="F37" s="1"/>
      <c r="T37">
        <f>T36*(1+$B37)</f>
        <v>2.6469658655534176</v>
      </c>
      <c r="U37">
        <f t="shared" si="111"/>
        <v>2.2469998858687759</v>
      </c>
      <c r="V37">
        <f t="shared" si="111"/>
        <v>2.0371712473878292</v>
      </c>
      <c r="X37">
        <f>T37</f>
        <v>2.6469658655534176</v>
      </c>
      <c r="Z37" s="2"/>
      <c r="AJ37">
        <f t="shared" ref="AJ37:AL37" si="113">AJ36*(1+$B37)</f>
        <v>4.27296159837078</v>
      </c>
      <c r="AK37">
        <f t="shared" si="113"/>
        <v>4.0578932558127088</v>
      </c>
      <c r="AL37">
        <f t="shared" si="113"/>
        <v>3.8868709346865002</v>
      </c>
      <c r="AN37">
        <f>AJ37</f>
        <v>4.27296159837078</v>
      </c>
      <c r="AP37" s="2"/>
    </row>
    <row r="38" spans="1:43" x14ac:dyDescent="0.15">
      <c r="A38">
        <v>2021</v>
      </c>
      <c r="B38" s="1">
        <v>3.9E-2</v>
      </c>
      <c r="C38" s="1"/>
      <c r="D38" s="1"/>
      <c r="E38" s="1"/>
      <c r="F38" s="1"/>
      <c r="U38">
        <f>U37*(1+$B38)</f>
        <v>2.334632881417658</v>
      </c>
      <c r="V38">
        <f>V37*(1+$B38)</f>
        <v>2.1166209260359543</v>
      </c>
      <c r="X38">
        <f>U38</f>
        <v>2.334632881417658</v>
      </c>
      <c r="Z38" s="2"/>
      <c r="AK38">
        <f t="shared" ref="AK38:AL38" si="114">AK37*(1+$B38)</f>
        <v>4.2161510927894037</v>
      </c>
      <c r="AL38">
        <f t="shared" si="114"/>
        <v>4.0384589011392737</v>
      </c>
      <c r="AN38">
        <f>AK38</f>
        <v>4.2161510927894037</v>
      </c>
      <c r="AP38" s="2"/>
    </row>
    <row r="39" spans="1:43" x14ac:dyDescent="0.15">
      <c r="A39">
        <v>2022</v>
      </c>
      <c r="B39" s="1">
        <v>-4.2999999999999997E-2</v>
      </c>
      <c r="C39" s="1"/>
      <c r="D39" s="1"/>
      <c r="E39" s="1"/>
      <c r="F39" s="1"/>
      <c r="V39">
        <f>V38*(1+$B39)</f>
        <v>2.0256062262164081</v>
      </c>
      <c r="X39">
        <f>V39</f>
        <v>2.0256062262164081</v>
      </c>
      <c r="Y39">
        <f>AVERAGE(X21:X39)</f>
        <v>2.9169641382530673</v>
      </c>
      <c r="Z39" s="2">
        <f>Y39^(1/20)-1</f>
        <v>5.4985655167487657E-2</v>
      </c>
      <c r="AA39" t="s">
        <v>2</v>
      </c>
      <c r="AL39">
        <f>AL38*(1+$B39)</f>
        <v>3.8648051683902849</v>
      </c>
      <c r="AN39">
        <f>AL39</f>
        <v>3.8648051683902849</v>
      </c>
      <c r="AO39">
        <f>AVERAGE(AN31:AN39)</f>
        <v>4.6628578182160574</v>
      </c>
      <c r="AP39" s="2">
        <f>AO39^(1/30)-1</f>
        <v>5.2660691428960904E-2</v>
      </c>
      <c r="AQ39" t="s">
        <v>3</v>
      </c>
    </row>
    <row r="41" spans="1:43" x14ac:dyDescent="0.15">
      <c r="Y41">
        <f>MAX(X21:X39)</f>
        <v>4.4186586422955587</v>
      </c>
      <c r="Z41" s="2">
        <f>Y41^(1/20)-1</f>
        <v>7.7121073018491026E-2</v>
      </c>
      <c r="AA41" t="s">
        <v>4</v>
      </c>
      <c r="AO41">
        <f>MAX(AN31:AN39)</f>
        <v>5.8503146565802702</v>
      </c>
      <c r="AP41" s="2">
        <f>AO41^(1/30)-1</f>
        <v>6.0651329884823246E-2</v>
      </c>
      <c r="AQ41" t="s">
        <v>5</v>
      </c>
    </row>
    <row r="42" spans="1:43" x14ac:dyDescent="0.15">
      <c r="Y42">
        <f>MIN(X21:X39)</f>
        <v>2.0256062262164081</v>
      </c>
      <c r="Z42" s="2">
        <f>Y42^(1/20)-1</f>
        <v>3.5923657381999652E-2</v>
      </c>
      <c r="AA42" t="s">
        <v>6</v>
      </c>
      <c r="AO42">
        <f>MIN(AN31:AN39)</f>
        <v>3.8648051683902849</v>
      </c>
      <c r="AP42" s="2">
        <f>AO42^(1/30)-1</f>
        <v>4.6094503474754189E-2</v>
      </c>
      <c r="AQ42" t="s">
        <v>7</v>
      </c>
    </row>
    <row r="43" spans="1:43" x14ac:dyDescent="0.15">
      <c r="A43" t="s">
        <v>8</v>
      </c>
      <c r="Y43">
        <f>MEDIAN(X21:X39)</f>
        <v>2.7760937395715781</v>
      </c>
      <c r="Z43" s="2">
        <f>Y43^(1/20)-1</f>
        <v>5.2377868589669418E-2</v>
      </c>
      <c r="AA43" t="s">
        <v>9</v>
      </c>
      <c r="AO43">
        <f>MEDIAN(AN31:AN39)</f>
        <v>4.6266386742211836</v>
      </c>
      <c r="AP43" s="2">
        <f>AO43^(1/30)-1</f>
        <v>5.2387108551923189E-2</v>
      </c>
      <c r="AQ43" t="s">
        <v>10</v>
      </c>
    </row>
    <row r="44" spans="1:43" x14ac:dyDescent="0.15">
      <c r="A44" t="s">
        <v>12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2023-11-14T08:32:30Z</dcterms:created>
  <dcterms:modified xsi:type="dcterms:W3CDTF">2023-11-14T08:34:32Z</dcterms:modified>
</cp:coreProperties>
</file>