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9225"/>
  </bookViews>
  <sheets>
    <sheet name="MSCI コクサイ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I47" i="1" l="1"/>
  <c r="I46" i="1"/>
  <c r="I45" i="1"/>
  <c r="I44" i="1"/>
  <c r="I42" i="1"/>
  <c r="I41" i="1"/>
  <c r="I40" i="1"/>
  <c r="I38" i="1"/>
  <c r="H22" i="1" l="1"/>
  <c r="L32" i="1"/>
  <c r="M38" i="1" l="1"/>
  <c r="M44" i="1" s="1"/>
  <c r="M42" i="1" l="1"/>
  <c r="M47" i="1" s="1"/>
  <c r="M40" i="1"/>
  <c r="M45" i="1" s="1"/>
  <c r="G2" i="1" l="1"/>
  <c r="E3" i="1" s="1"/>
  <c r="F2" i="1"/>
  <c r="D3" i="1" l="1"/>
  <c r="F3" i="1" s="1"/>
  <c r="D4" i="1" s="1"/>
  <c r="L33" i="1" l="1"/>
  <c r="H23" i="1"/>
  <c r="G3" i="1"/>
  <c r="E4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L34" i="1" l="1"/>
  <c r="M41" i="1"/>
  <c r="M46" i="1" s="1"/>
  <c r="F4" i="1" l="1"/>
  <c r="D5" i="1" s="1"/>
  <c r="G4" i="1"/>
  <c r="H24" i="1"/>
  <c r="E5" i="1" l="1"/>
  <c r="F5" i="1" s="1"/>
  <c r="D6" i="1" s="1"/>
  <c r="L35" i="1" l="1"/>
  <c r="G5" i="1"/>
  <c r="E6" i="1" s="1"/>
  <c r="H26" i="1" s="1"/>
  <c r="H25" i="1"/>
  <c r="F6" i="1" l="1"/>
  <c r="D7" i="1" s="1"/>
  <c r="L36" i="1"/>
  <c r="G6" i="1"/>
  <c r="E7" i="1" s="1"/>
  <c r="H27" i="1" s="1"/>
  <c r="F7" i="1" l="1"/>
  <c r="D8" i="1" s="1"/>
  <c r="G7" i="1"/>
  <c r="E8" i="1" s="1"/>
  <c r="H28" i="1" s="1"/>
  <c r="G8" i="1" l="1"/>
  <c r="E9" i="1" s="1"/>
  <c r="H29" i="1" s="1"/>
  <c r="F8" i="1"/>
  <c r="D9" i="1" s="1"/>
  <c r="G9" i="1" l="1"/>
  <c r="E10" i="1" s="1"/>
  <c r="F9" i="1"/>
  <c r="D10" i="1" s="1"/>
  <c r="H30" i="1" l="1"/>
  <c r="G10" i="1" l="1"/>
  <c r="E11" i="1" s="1"/>
  <c r="F10" i="1"/>
  <c r="D11" i="1" s="1"/>
  <c r="H31" i="1" l="1"/>
  <c r="G11" i="1" l="1"/>
  <c r="F11" i="1"/>
  <c r="D12" i="1" s="1"/>
  <c r="E12" i="1" l="1"/>
  <c r="H32" i="1" s="1"/>
  <c r="G12" i="1" l="1"/>
  <c r="E13" i="1" s="1"/>
  <c r="H33" i="1" s="1"/>
  <c r="F12" i="1"/>
  <c r="D13" i="1" s="1"/>
  <c r="F13" i="1" l="1"/>
  <c r="D14" i="1" s="1"/>
  <c r="G13" i="1"/>
  <c r="E14" i="1" s="1"/>
  <c r="H34" i="1" s="1"/>
  <c r="G14" i="1" l="1"/>
  <c r="F14" i="1"/>
  <c r="D15" i="1" s="1"/>
  <c r="E15" i="1" l="1"/>
  <c r="H35" i="1" s="1"/>
  <c r="F15" i="1" l="1"/>
  <c r="D16" i="1" s="1"/>
  <c r="G15" i="1"/>
  <c r="E16" i="1" s="1"/>
  <c r="H36" i="1" s="1"/>
  <c r="G16" i="1" l="1"/>
  <c r="F16" i="1"/>
  <c r="D17" i="1" s="1"/>
  <c r="E17" i="1" l="1"/>
  <c r="G17" i="1" s="1"/>
  <c r="E18" i="1" s="1"/>
  <c r="G18" i="1" s="1"/>
  <c r="E19" i="1" s="1"/>
  <c r="G19" i="1" s="1"/>
  <c r="E20" i="1" s="1"/>
  <c r="G20" i="1" s="1"/>
  <c r="E21" i="1" s="1"/>
  <c r="G21" i="1" s="1"/>
  <c r="E22" i="1" s="1"/>
  <c r="G22" i="1" s="1"/>
  <c r="E23" i="1" s="1"/>
  <c r="G23" i="1" s="1"/>
  <c r="E24" i="1" s="1"/>
  <c r="G24" i="1" s="1"/>
  <c r="E25" i="1" s="1"/>
  <c r="G25" i="1" s="1"/>
  <c r="E26" i="1" s="1"/>
  <c r="G26" i="1" s="1"/>
  <c r="E27" i="1" s="1"/>
  <c r="G27" i="1" s="1"/>
  <c r="E28" i="1" s="1"/>
  <c r="G28" i="1" s="1"/>
  <c r="E29" i="1" s="1"/>
  <c r="G29" i="1" s="1"/>
  <c r="E30" i="1" s="1"/>
  <c r="G30" i="1" s="1"/>
  <c r="E31" i="1" s="1"/>
  <c r="G31" i="1" s="1"/>
  <c r="E32" i="1" s="1"/>
  <c r="G32" i="1" s="1"/>
  <c r="E33" i="1" s="1"/>
  <c r="G33" i="1" s="1"/>
  <c r="E34" i="1" s="1"/>
  <c r="G34" i="1" s="1"/>
  <c r="E35" i="1" s="1"/>
  <c r="G35" i="1" s="1"/>
  <c r="E36" i="1" s="1"/>
  <c r="G36" i="1" s="1"/>
  <c r="F17" i="1" l="1"/>
  <c r="D18" i="1" s="1"/>
  <c r="F18" i="1" s="1"/>
  <c r="D19" i="1" s="1"/>
  <c r="F19" i="1" s="1"/>
  <c r="D20" i="1" s="1"/>
  <c r="F20" i="1" s="1"/>
  <c r="D21" i="1" s="1"/>
  <c r="F21" i="1" s="1"/>
  <c r="D22" i="1" s="1"/>
  <c r="F22" i="1" s="1"/>
  <c r="D23" i="1" s="1"/>
  <c r="F23" i="1" s="1"/>
  <c r="D24" i="1" s="1"/>
  <c r="F24" i="1" s="1"/>
  <c r="D25" i="1" s="1"/>
  <c r="F25" i="1" s="1"/>
  <c r="D26" i="1" s="1"/>
  <c r="F26" i="1" s="1"/>
  <c r="D27" i="1" l="1"/>
  <c r="F27" i="1" s="1"/>
  <c r="D28" i="1" l="1"/>
  <c r="F28" i="1" s="1"/>
  <c r="D29" i="1" l="1"/>
  <c r="F29" i="1" s="1"/>
  <c r="D30" i="1" l="1"/>
  <c r="F30" i="1" s="1"/>
  <c r="D31" i="1" l="1"/>
  <c r="F31" i="1" s="1"/>
  <c r="D32" i="1" l="1"/>
  <c r="F32" i="1" s="1"/>
  <c r="D33" i="1" l="1"/>
  <c r="F33" i="1" s="1"/>
  <c r="D34" i="1" l="1"/>
  <c r="F34" i="1" s="1"/>
  <c r="D35" i="1" l="1"/>
  <c r="F35" i="1" s="1"/>
  <c r="D36" i="1" l="1"/>
  <c r="F36" i="1" s="1"/>
</calcChain>
</file>

<file path=xl/sharedStrings.xml><?xml version="1.0" encoding="utf-8"?>
<sst xmlns="http://schemas.openxmlformats.org/spreadsheetml/2006/main" count="28" uniqueCount="24">
  <si>
    <t>年初資産額</t>
    <rPh sb="0" eb="5">
      <t>ネンショシサンガク</t>
    </rPh>
    <phoneticPr fontId="1"/>
  </si>
  <si>
    <t>年末資産額</t>
    <rPh sb="0" eb="2">
      <t>ネンマツ</t>
    </rPh>
    <rPh sb="2" eb="5">
      <t>シサンガク</t>
    </rPh>
    <phoneticPr fontId="1"/>
  </si>
  <si>
    <t>・データ取得元（「グラフ」の「年次リターン」タブから）</t>
    <rPh sb="4" eb="6">
      <t>シュトク</t>
    </rPh>
    <rPh sb="6" eb="7">
      <t>モト</t>
    </rPh>
    <rPh sb="15" eb="17">
      <t>ネンジ</t>
    </rPh>
    <phoneticPr fontId="1"/>
  </si>
  <si>
    <t>積立額</t>
    <rPh sb="0" eb="3">
      <t>ツミタテガク</t>
    </rPh>
    <phoneticPr fontId="1"/>
  </si>
  <si>
    <t>・20年運用後の資産額</t>
    <rPh sb="3" eb="4">
      <t>ネン</t>
    </rPh>
    <rPh sb="4" eb="6">
      <t>ウンヨウ</t>
    </rPh>
    <rPh sb="6" eb="7">
      <t>ゴ</t>
    </rPh>
    <rPh sb="8" eb="11">
      <t>シサンガク</t>
    </rPh>
    <phoneticPr fontId="1"/>
  </si>
  <si>
    <t>20年運用時の平均資産額</t>
    <rPh sb="2" eb="3">
      <t>ネン</t>
    </rPh>
    <rPh sb="3" eb="6">
      <t>ウンヨウジ</t>
    </rPh>
    <rPh sb="7" eb="9">
      <t>ヘイキン</t>
    </rPh>
    <rPh sb="9" eb="12">
      <t>シサンガク</t>
    </rPh>
    <phoneticPr fontId="1"/>
  </si>
  <si>
    <t>20年運用時の最大資産額</t>
    <rPh sb="7" eb="9">
      <t>サイダイ</t>
    </rPh>
    <phoneticPr fontId="1"/>
  </si>
  <si>
    <t>20年運用時の最小資産額</t>
    <rPh sb="7" eb="9">
      <t>サイショウ</t>
    </rPh>
    <phoneticPr fontId="1"/>
  </si>
  <si>
    <t>・30年運用後の資産額</t>
    <rPh sb="3" eb="4">
      <t>ネン</t>
    </rPh>
    <rPh sb="4" eb="6">
      <t>ウンヨウ</t>
    </rPh>
    <rPh sb="6" eb="7">
      <t>ゴ</t>
    </rPh>
    <rPh sb="8" eb="11">
      <t>シサンガク</t>
    </rPh>
    <phoneticPr fontId="1"/>
  </si>
  <si>
    <t>20年運用時の中央値資産額</t>
    <rPh sb="2" eb="3">
      <t>ネン</t>
    </rPh>
    <rPh sb="3" eb="6">
      <t>ウンヨウジ</t>
    </rPh>
    <rPh sb="7" eb="10">
      <t>チュウオウチ</t>
    </rPh>
    <phoneticPr fontId="1"/>
  </si>
  <si>
    <t>30年運用時の平均資産額</t>
    <rPh sb="7" eb="9">
      <t>ヘイキン</t>
    </rPh>
    <rPh sb="9" eb="12">
      <t>シサンガク</t>
    </rPh>
    <phoneticPr fontId="1"/>
  </si>
  <si>
    <t>30年運用時の最大資産額</t>
    <rPh sb="7" eb="9">
      <t>サイダイ</t>
    </rPh>
    <phoneticPr fontId="1"/>
  </si>
  <si>
    <t>30年運用時の最小資産額</t>
    <rPh sb="7" eb="9">
      <t>サイショウ</t>
    </rPh>
    <phoneticPr fontId="1"/>
  </si>
  <si>
    <t>30年運用時の中央値資産額</t>
    <rPh sb="7" eb="10">
      <t>チュウオウチ</t>
    </rPh>
    <phoneticPr fontId="1"/>
  </si>
  <si>
    <t>総積立額</t>
    <rPh sb="0" eb="1">
      <t>ソウ</t>
    </rPh>
    <rPh sb="1" eb="4">
      <t>ツミタテガク</t>
    </rPh>
    <phoneticPr fontId="1"/>
  </si>
  <si>
    <t>平均利益（万円）</t>
    <rPh sb="0" eb="2">
      <t>ヘイキン</t>
    </rPh>
    <rPh sb="2" eb="4">
      <t>リエキ</t>
    </rPh>
    <rPh sb="5" eb="7">
      <t>マンエン</t>
    </rPh>
    <phoneticPr fontId="1"/>
  </si>
  <si>
    <t>最大利益（万円）</t>
    <rPh sb="0" eb="2">
      <t>サイダイ</t>
    </rPh>
    <rPh sb="2" eb="4">
      <t>リエキ</t>
    </rPh>
    <phoneticPr fontId="1"/>
  </si>
  <si>
    <t>最小利益（万円）</t>
    <rPh sb="0" eb="2">
      <t>サイショウ</t>
    </rPh>
    <rPh sb="2" eb="4">
      <t>リエキ</t>
    </rPh>
    <phoneticPr fontId="1"/>
  </si>
  <si>
    <t>中央値利益（万円）</t>
    <rPh sb="0" eb="3">
      <t>チュウオウチ</t>
    </rPh>
    <rPh sb="3" eb="5">
      <t>リエキ</t>
    </rPh>
    <phoneticPr fontId="1"/>
  </si>
  <si>
    <t>平均利益（万円）</t>
    <rPh sb="0" eb="2">
      <t>ヘイキン</t>
    </rPh>
    <rPh sb="2" eb="4">
      <t>リエキ</t>
    </rPh>
    <phoneticPr fontId="1"/>
  </si>
  <si>
    <t>←年間積立額</t>
    <rPh sb="1" eb="3">
      <t>ネンカン</t>
    </rPh>
    <rPh sb="3" eb="6">
      <t>ツミタテガク</t>
    </rPh>
    <phoneticPr fontId="1"/>
  </si>
  <si>
    <t>o</t>
    <phoneticPr fontId="1"/>
  </si>
  <si>
    <t>＜先進国株式＞</t>
    <rPh sb="1" eb="6">
      <t>センシンコクカブシキ</t>
    </rPh>
    <phoneticPr fontId="1"/>
  </si>
  <si>
    <t>https://myindex.jp/data_i.php?q=MS1105JPY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</si>
</sst>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.0"/>
    <numFmt numFmtId="178" formatCode="0.00_ "/>
    <numFmt numFmtId="179" formatCode="General&quot;年&quot;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10" fontId="0" fillId="0" borderId="0" xfId="0" applyNumberFormat="1">
      <alignment vertical="center"/>
    </xf>
    <xf numFmtId="176" fontId="0" fillId="0" borderId="0" xfId="0" applyNumberFormat="1">
      <alignment vertical="center"/>
    </xf>
    <xf numFmtId="3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abSelected="1" workbookViewId="0"/>
  </sheetViews>
  <sheetFormatPr defaultRowHeight="13.5" x14ac:dyDescent="0.15"/>
  <cols>
    <col min="3" max="3" width="2" customWidth="1"/>
    <col min="4" max="5" width="10" customWidth="1"/>
    <col min="9" max="10" width="9" customWidth="1"/>
  </cols>
  <sheetData>
    <row r="1" spans="1:10" x14ac:dyDescent="0.15">
      <c r="A1" s="1" t="s">
        <v>22</v>
      </c>
      <c r="D1" t="s">
        <v>0</v>
      </c>
      <c r="E1" t="s">
        <v>3</v>
      </c>
      <c r="F1" t="s">
        <v>1</v>
      </c>
      <c r="G1" t="s">
        <v>14</v>
      </c>
      <c r="H1">
        <v>120</v>
      </c>
      <c r="I1" t="s">
        <v>20</v>
      </c>
    </row>
    <row r="2" spans="1:10" x14ac:dyDescent="0.15">
      <c r="A2" s="6">
        <v>1988</v>
      </c>
      <c r="B2" s="2">
        <v>0.20300000000000001</v>
      </c>
      <c r="D2" s="3">
        <v>0</v>
      </c>
      <c r="E2" s="3">
        <f>$H$1</f>
        <v>120</v>
      </c>
      <c r="F2" s="3">
        <f>D2*(1+B2)+E2</f>
        <v>120</v>
      </c>
      <c r="G2" s="3">
        <f>E2</f>
        <v>120</v>
      </c>
      <c r="I2" s="3"/>
      <c r="J2" s="3"/>
    </row>
    <row r="3" spans="1:10" x14ac:dyDescent="0.15">
      <c r="A3" s="6">
        <f t="shared" ref="A3:A34" si="0">A2+1</f>
        <v>1989</v>
      </c>
      <c r="B3" s="2">
        <v>0.49099999999999999</v>
      </c>
      <c r="D3" s="3">
        <f t="shared" ref="D3:D36" si="1">F2</f>
        <v>120</v>
      </c>
      <c r="E3" s="3">
        <f>IF(G2&lt;1800,$H$1,0)</f>
        <v>120</v>
      </c>
      <c r="F3" s="3">
        <f>D3*(1+B3)+E3</f>
        <v>298.92</v>
      </c>
      <c r="G3" s="3">
        <f>E3+G2</f>
        <v>240</v>
      </c>
      <c r="I3" s="3"/>
      <c r="J3" s="3"/>
    </row>
    <row r="4" spans="1:10" x14ac:dyDescent="0.15">
      <c r="A4" s="6">
        <f t="shared" si="0"/>
        <v>1990</v>
      </c>
      <c r="B4" s="2">
        <v>-8.8999999999999996E-2</v>
      </c>
      <c r="D4" s="3">
        <f t="shared" si="1"/>
        <v>298.92</v>
      </c>
      <c r="E4" s="3">
        <f t="shared" ref="E4:E16" si="2">IF(G3&lt;1800,$H$1,0)</f>
        <v>120</v>
      </c>
      <c r="F4" s="3">
        <f t="shared" ref="F4:F36" si="3">D4*(1+B4)+E4</f>
        <v>392.31612000000001</v>
      </c>
      <c r="G4" s="3">
        <f t="shared" ref="G4:G36" si="4">E4+G3</f>
        <v>360</v>
      </c>
      <c r="I4" s="3"/>
      <c r="J4" s="3"/>
    </row>
    <row r="5" spans="1:10" x14ac:dyDescent="0.15">
      <c r="A5" s="6">
        <f t="shared" si="0"/>
        <v>1991</v>
      </c>
      <c r="B5" s="2">
        <v>0.13500000000000001</v>
      </c>
      <c r="D5" s="3">
        <f t="shared" si="1"/>
        <v>392.31612000000001</v>
      </c>
      <c r="E5" s="3">
        <f t="shared" si="2"/>
        <v>120</v>
      </c>
      <c r="F5" s="3">
        <f t="shared" si="3"/>
        <v>565.27879619999999</v>
      </c>
      <c r="G5" s="3">
        <f t="shared" si="4"/>
        <v>480</v>
      </c>
      <c r="I5" s="3"/>
      <c r="J5" s="3"/>
    </row>
    <row r="6" spans="1:10" x14ac:dyDescent="0.15">
      <c r="A6" s="6">
        <f t="shared" si="0"/>
        <v>1992</v>
      </c>
      <c r="B6" s="2">
        <v>2.1000000000000001E-2</v>
      </c>
      <c r="D6" s="3">
        <f t="shared" si="1"/>
        <v>565.27879619999999</v>
      </c>
      <c r="E6" s="3">
        <f t="shared" si="2"/>
        <v>120</v>
      </c>
      <c r="F6" s="3">
        <f t="shared" si="3"/>
        <v>697.14965092019997</v>
      </c>
      <c r="G6" s="3">
        <f t="shared" si="4"/>
        <v>600</v>
      </c>
      <c r="I6" s="3"/>
      <c r="J6" s="3"/>
    </row>
    <row r="7" spans="1:10" x14ac:dyDescent="0.15">
      <c r="A7" s="6">
        <f t="shared" si="0"/>
        <v>1993</v>
      </c>
      <c r="B7" s="2">
        <v>9.2999999999999999E-2</v>
      </c>
      <c r="D7" s="3">
        <f t="shared" si="1"/>
        <v>697.14965092019997</v>
      </c>
      <c r="E7" s="3">
        <f t="shared" si="2"/>
        <v>120</v>
      </c>
      <c r="F7" s="3">
        <f t="shared" si="3"/>
        <v>881.98456845577857</v>
      </c>
      <c r="G7" s="3">
        <f t="shared" si="4"/>
        <v>720</v>
      </c>
      <c r="I7" s="3"/>
      <c r="J7" s="3"/>
    </row>
    <row r="8" spans="1:10" x14ac:dyDescent="0.15">
      <c r="A8" s="6">
        <f t="shared" si="0"/>
        <v>1994</v>
      </c>
      <c r="B8" s="2">
        <v>-0.10299999999999999</v>
      </c>
      <c r="D8" s="3">
        <f t="shared" si="1"/>
        <v>881.98456845577857</v>
      </c>
      <c r="E8" s="3">
        <f t="shared" si="2"/>
        <v>120</v>
      </c>
      <c r="F8" s="3">
        <f t="shared" si="3"/>
        <v>911.14015790483336</v>
      </c>
      <c r="G8" s="3">
        <f t="shared" si="4"/>
        <v>840</v>
      </c>
      <c r="I8" s="3"/>
      <c r="J8" s="3"/>
    </row>
    <row r="9" spans="1:10" x14ac:dyDescent="0.15">
      <c r="A9" s="6">
        <f t="shared" si="0"/>
        <v>1995</v>
      </c>
      <c r="B9" s="2">
        <v>0.34300000000000003</v>
      </c>
      <c r="D9" s="3">
        <f t="shared" si="1"/>
        <v>911.14015790483336</v>
      </c>
      <c r="E9" s="3">
        <f t="shared" si="2"/>
        <v>120</v>
      </c>
      <c r="F9" s="3">
        <f t="shared" si="3"/>
        <v>1343.6612320661911</v>
      </c>
      <c r="G9" s="3">
        <f t="shared" si="4"/>
        <v>960</v>
      </c>
      <c r="I9" s="3"/>
      <c r="J9" s="3"/>
    </row>
    <row r="10" spans="1:10" x14ac:dyDescent="0.15">
      <c r="A10" s="6">
        <f t="shared" si="0"/>
        <v>1996</v>
      </c>
      <c r="B10" s="2">
        <v>0.379</v>
      </c>
      <c r="D10" s="3">
        <f t="shared" si="1"/>
        <v>1343.6612320661911</v>
      </c>
      <c r="E10" s="3">
        <f t="shared" si="2"/>
        <v>120</v>
      </c>
      <c r="F10" s="3">
        <f t="shared" si="3"/>
        <v>1972.9088390192776</v>
      </c>
      <c r="G10" s="3">
        <f t="shared" si="4"/>
        <v>1080</v>
      </c>
      <c r="I10" s="3"/>
      <c r="J10" s="3"/>
    </row>
    <row r="11" spans="1:10" x14ac:dyDescent="0.15">
      <c r="A11" s="6">
        <f t="shared" si="0"/>
        <v>1997</v>
      </c>
      <c r="B11" s="2">
        <v>0.40899999999999997</v>
      </c>
      <c r="D11" s="3">
        <f t="shared" si="1"/>
        <v>1972.9088390192776</v>
      </c>
      <c r="E11" s="3">
        <f t="shared" si="2"/>
        <v>120</v>
      </c>
      <c r="F11" s="3">
        <f t="shared" si="3"/>
        <v>2899.828554178162</v>
      </c>
      <c r="G11" s="3">
        <f t="shared" si="4"/>
        <v>1200</v>
      </c>
      <c r="I11" s="3"/>
      <c r="J11" s="5"/>
    </row>
    <row r="12" spans="1:10" x14ac:dyDescent="0.15">
      <c r="A12" s="6">
        <f t="shared" si="0"/>
        <v>1998</v>
      </c>
      <c r="B12" s="2">
        <v>0.107</v>
      </c>
      <c r="D12" s="3">
        <f t="shared" si="1"/>
        <v>2899.828554178162</v>
      </c>
      <c r="E12" s="3">
        <f t="shared" si="2"/>
        <v>120</v>
      </c>
      <c r="F12" s="3">
        <f t="shared" si="3"/>
        <v>3330.1102094752255</v>
      </c>
      <c r="G12" s="3">
        <f t="shared" si="4"/>
        <v>1320</v>
      </c>
      <c r="I12" s="3"/>
      <c r="J12" s="5"/>
    </row>
    <row r="13" spans="1:10" x14ac:dyDescent="0.15">
      <c r="A13" s="6">
        <f t="shared" si="0"/>
        <v>1999</v>
      </c>
      <c r="B13" s="2">
        <v>9.1999999999999998E-2</v>
      </c>
      <c r="D13" s="3">
        <f t="shared" si="1"/>
        <v>3330.1102094752255</v>
      </c>
      <c r="E13" s="3">
        <f t="shared" si="2"/>
        <v>120</v>
      </c>
      <c r="F13" s="3">
        <f t="shared" si="3"/>
        <v>3756.4803487469467</v>
      </c>
      <c r="G13" s="3">
        <f t="shared" si="4"/>
        <v>1440</v>
      </c>
      <c r="I13" s="3"/>
      <c r="J13" s="5"/>
    </row>
    <row r="14" spans="1:10" x14ac:dyDescent="0.15">
      <c r="A14" s="6">
        <f t="shared" si="0"/>
        <v>2000</v>
      </c>
      <c r="B14" s="2">
        <v>1E-3</v>
      </c>
      <c r="D14" s="3">
        <f t="shared" si="1"/>
        <v>3756.4803487469467</v>
      </c>
      <c r="E14" s="3">
        <f t="shared" si="2"/>
        <v>120</v>
      </c>
      <c r="F14" s="3">
        <f t="shared" si="3"/>
        <v>3880.2368290956933</v>
      </c>
      <c r="G14" s="3">
        <f t="shared" si="4"/>
        <v>1560</v>
      </c>
      <c r="I14" s="3"/>
      <c r="J14" s="5"/>
    </row>
    <row r="15" spans="1:10" x14ac:dyDescent="0.15">
      <c r="A15" s="6">
        <f t="shared" si="0"/>
        <v>2001</v>
      </c>
      <c r="B15" s="2">
        <v>-2.1999999999999999E-2</v>
      </c>
      <c r="D15" s="3">
        <f t="shared" si="1"/>
        <v>3880.2368290956933</v>
      </c>
      <c r="E15" s="3">
        <f t="shared" si="2"/>
        <v>120</v>
      </c>
      <c r="F15" s="3">
        <f t="shared" si="3"/>
        <v>3914.8716188555882</v>
      </c>
      <c r="G15" s="3">
        <f t="shared" si="4"/>
        <v>1680</v>
      </c>
      <c r="I15" s="3"/>
      <c r="J15" s="5"/>
    </row>
    <row r="16" spans="1:10" x14ac:dyDescent="0.15">
      <c r="A16" s="6">
        <f t="shared" si="0"/>
        <v>2002</v>
      </c>
      <c r="B16" s="2">
        <v>-0.28199999999999997</v>
      </c>
      <c r="D16" s="3">
        <f t="shared" si="1"/>
        <v>3914.8716188555882</v>
      </c>
      <c r="E16" s="3">
        <f t="shared" si="2"/>
        <v>120</v>
      </c>
      <c r="F16" s="3">
        <f>D16*(1+B16)+E16</f>
        <v>2930.8778223383124</v>
      </c>
      <c r="G16" s="3">
        <f t="shared" si="4"/>
        <v>1800</v>
      </c>
      <c r="I16" s="3"/>
      <c r="J16" s="5"/>
    </row>
    <row r="17" spans="1:20" x14ac:dyDescent="0.15">
      <c r="A17" s="6">
        <f t="shared" si="0"/>
        <v>2003</v>
      </c>
      <c r="B17" s="2">
        <v>0.20699999999999999</v>
      </c>
      <c r="D17" s="3">
        <f t="shared" si="1"/>
        <v>2930.8778223383124</v>
      </c>
      <c r="E17" s="3">
        <f>IF(G16&lt;1800,$H$1,0)</f>
        <v>0</v>
      </c>
      <c r="F17" s="3">
        <f>D17*(1+B17)+E17</f>
        <v>3537.5695315623434</v>
      </c>
      <c r="G17" s="3">
        <f t="shared" si="4"/>
        <v>1800</v>
      </c>
      <c r="I17" s="3"/>
      <c r="J17" s="5"/>
    </row>
    <row r="18" spans="1:20" x14ac:dyDescent="0.15">
      <c r="A18" s="6">
        <f t="shared" si="0"/>
        <v>2004</v>
      </c>
      <c r="B18" s="2">
        <v>9.9000000000000005E-2</v>
      </c>
      <c r="D18" s="3">
        <f t="shared" si="1"/>
        <v>3537.5695315623434</v>
      </c>
      <c r="E18" s="3">
        <f t="shared" ref="E18:E36" si="5">IF(G17&lt;1800,$H$1,0)</f>
        <v>0</v>
      </c>
      <c r="F18" s="3">
        <f t="shared" si="3"/>
        <v>3887.7889151870154</v>
      </c>
      <c r="G18" s="3">
        <f t="shared" si="4"/>
        <v>1800</v>
      </c>
      <c r="I18" s="3"/>
      <c r="J18" s="5"/>
    </row>
    <row r="19" spans="1:20" x14ac:dyDescent="0.15">
      <c r="A19" s="6">
        <f t="shared" si="0"/>
        <v>2005</v>
      </c>
      <c r="B19" s="2">
        <v>0.247</v>
      </c>
      <c r="D19" s="3">
        <f t="shared" si="1"/>
        <v>3887.7889151870154</v>
      </c>
      <c r="E19" s="3">
        <f t="shared" si="5"/>
        <v>0</v>
      </c>
      <c r="F19" s="3">
        <f t="shared" si="3"/>
        <v>4848.0727772382079</v>
      </c>
      <c r="G19" s="3">
        <f t="shared" si="4"/>
        <v>1800</v>
      </c>
      <c r="I19" s="5"/>
      <c r="J19" s="5"/>
    </row>
    <row r="20" spans="1:20" x14ac:dyDescent="0.15">
      <c r="A20" s="6">
        <f t="shared" si="0"/>
        <v>2006</v>
      </c>
      <c r="B20" s="2">
        <v>0.23699999999999999</v>
      </c>
      <c r="D20" s="3">
        <f t="shared" si="1"/>
        <v>4848.0727772382079</v>
      </c>
      <c r="E20" s="3">
        <f t="shared" si="5"/>
        <v>0</v>
      </c>
      <c r="F20" s="3">
        <f t="shared" si="3"/>
        <v>5997.0660254436634</v>
      </c>
      <c r="G20" s="3">
        <f t="shared" si="4"/>
        <v>1800</v>
      </c>
      <c r="I20" t="s">
        <v>4</v>
      </c>
      <c r="K20" s="3"/>
      <c r="L20" s="3"/>
      <c r="M20" s="3"/>
      <c r="N20" s="4"/>
      <c r="Q20" s="5"/>
      <c r="R20" s="5"/>
      <c r="S20" s="5"/>
      <c r="T20" s="5"/>
    </row>
    <row r="21" spans="1:20" x14ac:dyDescent="0.15">
      <c r="A21" s="6">
        <f t="shared" si="0"/>
        <v>2007</v>
      </c>
      <c r="B21" s="2">
        <v>4.2000000000000003E-2</v>
      </c>
      <c r="D21" s="3">
        <f t="shared" si="1"/>
        <v>5997.0660254436634</v>
      </c>
      <c r="E21" s="3">
        <f t="shared" si="5"/>
        <v>0</v>
      </c>
      <c r="F21" s="3">
        <f>D21*(1+B21)+E21</f>
        <v>6248.9427985122975</v>
      </c>
      <c r="G21" s="3">
        <f t="shared" si="4"/>
        <v>1800</v>
      </c>
      <c r="H21" s="3" t="s">
        <v>21</v>
      </c>
      <c r="I21" s="3">
        <v>6248.9427985122975</v>
      </c>
      <c r="J21" s="5"/>
      <c r="K21" s="5"/>
      <c r="L21" s="6"/>
      <c r="M21" s="3"/>
      <c r="N21" s="4"/>
      <c r="Q21" s="5"/>
      <c r="R21" s="5"/>
      <c r="S21" s="5"/>
      <c r="T21" s="5"/>
    </row>
    <row r="22" spans="1:20" x14ac:dyDescent="0.15">
      <c r="A22" s="6">
        <f t="shared" si="0"/>
        <v>2008</v>
      </c>
      <c r="B22" s="2">
        <v>-0.52600000000000002</v>
      </c>
      <c r="D22" s="3">
        <f t="shared" si="1"/>
        <v>6248.9427985122975</v>
      </c>
      <c r="E22" s="3">
        <f t="shared" si="5"/>
        <v>0</v>
      </c>
      <c r="F22" s="3">
        <f>D22*(1+B22)+E22</f>
        <v>2961.9988864948286</v>
      </c>
      <c r="G22" s="3">
        <f t="shared" si="4"/>
        <v>1800</v>
      </c>
      <c r="H22" s="3" t="str">
        <f>IF(E2="","o","")</f>
        <v/>
      </c>
      <c r="I22" s="3">
        <v>2647.5037922550055</v>
      </c>
      <c r="J22" s="5"/>
      <c r="K22" s="6"/>
      <c r="L22" s="6"/>
      <c r="M22" s="3"/>
      <c r="N22" s="4"/>
      <c r="O22" s="3"/>
      <c r="Q22" s="5"/>
      <c r="R22" s="5"/>
      <c r="S22" s="5"/>
      <c r="T22" s="5"/>
    </row>
    <row r="23" spans="1:20" x14ac:dyDescent="0.15">
      <c r="A23" s="6">
        <f t="shared" si="0"/>
        <v>2009</v>
      </c>
      <c r="B23" s="2">
        <v>0.38200000000000001</v>
      </c>
      <c r="D23" s="3">
        <f t="shared" si="1"/>
        <v>2961.9988864948286</v>
      </c>
      <c r="E23" s="3">
        <f t="shared" si="5"/>
        <v>0</v>
      </c>
      <c r="F23" s="3">
        <f t="shared" si="3"/>
        <v>4093.4824611358536</v>
      </c>
      <c r="G23" s="3">
        <f t="shared" si="4"/>
        <v>1800</v>
      </c>
      <c r="H23" s="3" t="str">
        <f t="shared" ref="H23:H36" si="6">IF(E3="","o","")</f>
        <v/>
      </c>
      <c r="I23" s="3">
        <v>3400.5648973972739</v>
      </c>
      <c r="J23" s="5"/>
      <c r="K23" s="6"/>
      <c r="L23" s="6"/>
      <c r="M23" s="3"/>
      <c r="N23" s="4"/>
      <c r="Q23" s="5"/>
      <c r="R23" s="5"/>
      <c r="S23" s="5"/>
      <c r="T23" s="5"/>
    </row>
    <row r="24" spans="1:20" x14ac:dyDescent="0.15">
      <c r="A24" s="6">
        <f t="shared" si="0"/>
        <v>2010</v>
      </c>
      <c r="B24" s="2">
        <v>-2.3E-2</v>
      </c>
      <c r="D24" s="3">
        <f t="shared" si="1"/>
        <v>4093.4824611358536</v>
      </c>
      <c r="E24" s="3">
        <f t="shared" si="5"/>
        <v>0</v>
      </c>
      <c r="F24" s="3">
        <f t="shared" si="3"/>
        <v>3999.3323645297287</v>
      </c>
      <c r="G24" s="3">
        <f t="shared" si="4"/>
        <v>1800</v>
      </c>
      <c r="H24" s="3" t="str">
        <f t="shared" si="6"/>
        <v/>
      </c>
      <c r="I24" s="3">
        <v>3008.8436112251029</v>
      </c>
      <c r="J24" s="5"/>
      <c r="K24" s="6"/>
      <c r="L24" s="6"/>
      <c r="M24" s="3"/>
      <c r="N24" s="4"/>
      <c r="Q24" s="5"/>
      <c r="R24" s="5"/>
      <c r="S24" s="5"/>
      <c r="T24" s="5"/>
    </row>
    <row r="25" spans="1:20" x14ac:dyDescent="0.15">
      <c r="A25" s="6">
        <f t="shared" si="0"/>
        <v>2011</v>
      </c>
      <c r="B25" s="2">
        <v>-9.0999999999999998E-2</v>
      </c>
      <c r="D25" s="3">
        <f t="shared" si="1"/>
        <v>3999.3323645297287</v>
      </c>
      <c r="E25" s="3">
        <f t="shared" si="5"/>
        <v>0</v>
      </c>
      <c r="F25" s="3">
        <f t="shared" si="3"/>
        <v>3635.3931193575236</v>
      </c>
      <c r="G25" s="3">
        <f t="shared" si="4"/>
        <v>1800</v>
      </c>
      <c r="H25" s="3" t="str">
        <f t="shared" si="6"/>
        <v/>
      </c>
      <c r="I25" s="3">
        <v>2477.4186936612173</v>
      </c>
      <c r="J25" s="5"/>
      <c r="K25" s="6"/>
      <c r="L25" s="6"/>
      <c r="M25" s="3"/>
      <c r="N25" s="4"/>
      <c r="Q25" s="5"/>
      <c r="R25" s="5"/>
      <c r="S25" s="5"/>
      <c r="T25" s="5"/>
    </row>
    <row r="26" spans="1:20" x14ac:dyDescent="0.15">
      <c r="A26" s="6">
        <f t="shared" si="0"/>
        <v>2012</v>
      </c>
      <c r="B26" s="2">
        <v>0.32300000000000001</v>
      </c>
      <c r="D26" s="3">
        <f t="shared" si="1"/>
        <v>3635.3931193575236</v>
      </c>
      <c r="E26" s="3">
        <f t="shared" si="5"/>
        <v>0</v>
      </c>
      <c r="F26" s="3">
        <f t="shared" si="3"/>
        <v>4809.6250969100038</v>
      </c>
      <c r="G26" s="3">
        <f t="shared" si="4"/>
        <v>1800</v>
      </c>
      <c r="H26" s="3" t="str">
        <f t="shared" si="6"/>
        <v/>
      </c>
      <c r="I26" s="3">
        <v>2941.9040443755985</v>
      </c>
      <c r="J26" s="5"/>
      <c r="K26" s="6"/>
      <c r="L26" s="6"/>
      <c r="M26" s="3"/>
      <c r="N26" s="4"/>
      <c r="Q26" s="5"/>
      <c r="R26" s="5"/>
      <c r="S26" s="5"/>
      <c r="T26" s="5"/>
    </row>
    <row r="27" spans="1:20" x14ac:dyDescent="0.15">
      <c r="A27" s="6">
        <f t="shared" si="0"/>
        <v>2013</v>
      </c>
      <c r="B27" s="2">
        <v>0.54600000000000004</v>
      </c>
      <c r="D27" s="3">
        <f t="shared" si="1"/>
        <v>4809.6250969100038</v>
      </c>
      <c r="E27" s="3">
        <f t="shared" si="5"/>
        <v>0</v>
      </c>
      <c r="F27" s="3">
        <f t="shared" si="3"/>
        <v>7435.6803998228661</v>
      </c>
      <c r="G27" s="3">
        <f t="shared" si="4"/>
        <v>1800</v>
      </c>
      <c r="H27" s="3" t="str">
        <f t="shared" si="6"/>
        <v/>
      </c>
      <c r="I27" s="3">
        <v>4243.924705313294</v>
      </c>
      <c r="J27" s="5"/>
      <c r="K27" s="6"/>
      <c r="L27" s="6"/>
      <c r="M27" s="3"/>
      <c r="N27" s="4"/>
      <c r="Q27" s="5"/>
      <c r="R27" s="5"/>
      <c r="S27" s="5"/>
      <c r="T27" s="5"/>
    </row>
    <row r="28" spans="1:20" x14ac:dyDescent="0.15">
      <c r="A28" s="6">
        <f t="shared" si="0"/>
        <v>2014</v>
      </c>
      <c r="B28" s="2">
        <v>0.219</v>
      </c>
      <c r="D28" s="3">
        <f t="shared" si="1"/>
        <v>7435.6803998228661</v>
      </c>
      <c r="E28" s="3">
        <f t="shared" si="5"/>
        <v>0</v>
      </c>
      <c r="F28" s="3">
        <f t="shared" si="3"/>
        <v>9064.0944073840747</v>
      </c>
      <c r="G28" s="3">
        <f t="shared" si="4"/>
        <v>1800</v>
      </c>
      <c r="H28" s="3" t="str">
        <f t="shared" si="6"/>
        <v/>
      </c>
      <c r="I28" s="3">
        <v>4616.1954522776432</v>
      </c>
      <c r="J28" s="5"/>
      <c r="K28" s="6"/>
      <c r="L28" s="6"/>
      <c r="M28" s="3"/>
      <c r="N28" s="4"/>
      <c r="Q28" s="5"/>
      <c r="R28" s="5"/>
      <c r="S28" s="5"/>
      <c r="T28" s="5"/>
    </row>
    <row r="29" spans="1:20" x14ac:dyDescent="0.15">
      <c r="A29" s="6">
        <f t="shared" si="0"/>
        <v>2015</v>
      </c>
      <c r="B29" s="2">
        <v>-1.4999999999999999E-2</v>
      </c>
      <c r="D29" s="3">
        <f t="shared" si="1"/>
        <v>9064.0944073840747</v>
      </c>
      <c r="E29" s="3">
        <f t="shared" si="5"/>
        <v>0</v>
      </c>
      <c r="F29" s="3">
        <f t="shared" si="3"/>
        <v>8928.1329912733127</v>
      </c>
      <c r="G29" s="3">
        <f t="shared" si="4"/>
        <v>1800</v>
      </c>
      <c r="H29" s="3" t="str">
        <f t="shared" si="6"/>
        <v/>
      </c>
      <c r="I29" s="3">
        <v>4211.3276010261743</v>
      </c>
      <c r="J29" s="5"/>
      <c r="K29" s="6"/>
      <c r="L29" s="6"/>
      <c r="M29" s="3"/>
      <c r="N29" s="4"/>
      <c r="Q29" s="5"/>
      <c r="R29" s="5"/>
      <c r="S29" s="5"/>
      <c r="T29" s="5"/>
    </row>
    <row r="30" spans="1:20" x14ac:dyDescent="0.15">
      <c r="A30" s="6">
        <f t="shared" si="0"/>
        <v>2016</v>
      </c>
      <c r="B30" s="2">
        <v>5.7000000000000002E-2</v>
      </c>
      <c r="D30" s="3">
        <f t="shared" si="1"/>
        <v>8928.1329912733127</v>
      </c>
      <c r="E30" s="3">
        <f t="shared" si="5"/>
        <v>0</v>
      </c>
      <c r="F30" s="3">
        <f t="shared" si="3"/>
        <v>9437.0365717758905</v>
      </c>
      <c r="G30" s="3">
        <f t="shared" si="4"/>
        <v>1800</v>
      </c>
      <c r="H30" s="3" t="str">
        <f t="shared" si="6"/>
        <v/>
      </c>
      <c r="I30" s="3">
        <v>4300.2869598328371</v>
      </c>
      <c r="J30" s="5"/>
      <c r="K30" s="6"/>
      <c r="L30" s="6"/>
      <c r="M30" t="s">
        <v>8</v>
      </c>
      <c r="N30" s="3"/>
      <c r="O30" s="3"/>
      <c r="Q30" s="5"/>
      <c r="R30" s="5"/>
      <c r="S30" s="5"/>
      <c r="T30" s="5"/>
    </row>
    <row r="31" spans="1:20" x14ac:dyDescent="0.15">
      <c r="A31" s="6">
        <f t="shared" si="0"/>
        <v>2017</v>
      </c>
      <c r="B31" s="2">
        <v>0.184</v>
      </c>
      <c r="D31" s="3">
        <f t="shared" si="1"/>
        <v>9437.0365717758905</v>
      </c>
      <c r="E31" s="3">
        <f t="shared" si="5"/>
        <v>0</v>
      </c>
      <c r="F31" s="3">
        <f>D31*(1+B31)+E31</f>
        <v>11173.451300982653</v>
      </c>
      <c r="G31" s="3">
        <f t="shared" si="4"/>
        <v>1800</v>
      </c>
      <c r="H31" s="3" t="str">
        <f t="shared" si="6"/>
        <v/>
      </c>
      <c r="I31" s="3">
        <v>4981.5955794219317</v>
      </c>
      <c r="J31" s="5"/>
      <c r="K31" s="6"/>
      <c r="L31" s="3" t="s">
        <v>21</v>
      </c>
      <c r="M31" s="3">
        <v>11173.451300982653</v>
      </c>
      <c r="N31" s="6"/>
      <c r="O31" s="6"/>
      <c r="Q31" s="5"/>
      <c r="R31" s="5"/>
      <c r="S31" s="5"/>
      <c r="T31" s="5"/>
    </row>
    <row r="32" spans="1:20" x14ac:dyDescent="0.15">
      <c r="A32" s="6">
        <f t="shared" si="0"/>
        <v>2018</v>
      </c>
      <c r="B32" s="2">
        <v>-0.113</v>
      </c>
      <c r="D32" s="3">
        <f t="shared" si="1"/>
        <v>11173.451300982653</v>
      </c>
      <c r="E32" s="3">
        <f t="shared" si="5"/>
        <v>0</v>
      </c>
      <c r="F32" s="3">
        <f t="shared" si="3"/>
        <v>9910.8513039716145</v>
      </c>
      <c r="G32" s="3">
        <f t="shared" si="4"/>
        <v>1800</v>
      </c>
      <c r="H32" s="3" t="str">
        <f t="shared" si="6"/>
        <v/>
      </c>
      <c r="I32" s="3">
        <v>4267.1518130981331</v>
      </c>
      <c r="J32" s="5"/>
      <c r="K32" s="6"/>
      <c r="L32" s="3" t="str">
        <f>IF(E2="","o","")</f>
        <v/>
      </c>
      <c r="M32" s="3">
        <v>8858.5503969554338</v>
      </c>
      <c r="N32" s="6"/>
      <c r="O32" s="6"/>
      <c r="Q32" s="5"/>
      <c r="R32" s="5"/>
      <c r="S32" s="5"/>
      <c r="T32" s="5"/>
    </row>
    <row r="33" spans="1:20" x14ac:dyDescent="0.15">
      <c r="A33" s="6">
        <f t="shared" si="0"/>
        <v>2019</v>
      </c>
      <c r="B33" s="2">
        <v>0.30499999999999999</v>
      </c>
      <c r="D33" s="3">
        <f t="shared" si="1"/>
        <v>9910.8513039716145</v>
      </c>
      <c r="E33" s="3">
        <f t="shared" si="5"/>
        <v>0</v>
      </c>
      <c r="F33" s="3">
        <f t="shared" si="3"/>
        <v>12933.660951682956</v>
      </c>
      <c r="G33" s="3">
        <f t="shared" si="4"/>
        <v>1800</v>
      </c>
      <c r="H33" s="3" t="str">
        <f t="shared" si="6"/>
        <v/>
      </c>
      <c r="I33" s="3">
        <v>5367.640208699705</v>
      </c>
      <c r="J33" s="5"/>
      <c r="K33" s="6"/>
      <c r="L33" s="3" t="str">
        <f t="shared" ref="L33:L36" si="7">IF(E3="","o","")</f>
        <v/>
      </c>
      <c r="M33" s="3">
        <v>10744.33659963133</v>
      </c>
      <c r="N33" s="6"/>
      <c r="O33" s="6"/>
      <c r="Q33" s="5"/>
      <c r="R33" s="5"/>
      <c r="S33" s="5"/>
      <c r="T33" s="5"/>
    </row>
    <row r="34" spans="1:20" x14ac:dyDescent="0.15">
      <c r="A34" s="6">
        <f t="shared" si="0"/>
        <v>2020</v>
      </c>
      <c r="B34" s="2">
        <v>0.11</v>
      </c>
      <c r="D34" s="3">
        <f t="shared" si="1"/>
        <v>12933.660951682956</v>
      </c>
      <c r="E34" s="3">
        <f t="shared" si="5"/>
        <v>0</v>
      </c>
      <c r="F34" s="3">
        <f t="shared" si="3"/>
        <v>14356.363656368083</v>
      </c>
      <c r="G34" s="3">
        <f t="shared" si="4"/>
        <v>1800</v>
      </c>
      <c r="H34" s="3" t="str">
        <f t="shared" si="6"/>
        <v/>
      </c>
      <c r="I34" s="3">
        <v>5738.2856434828409</v>
      </c>
      <c r="J34" s="5"/>
      <c r="K34" s="6"/>
      <c r="L34" s="3" t="str">
        <f t="shared" si="7"/>
        <v/>
      </c>
      <c r="M34" s="3">
        <v>10800.816018942374</v>
      </c>
      <c r="N34" s="6"/>
      <c r="O34" s="6"/>
      <c r="Q34" s="5"/>
      <c r="R34" s="5"/>
      <c r="S34" s="5"/>
      <c r="T34" s="5"/>
    </row>
    <row r="35" spans="1:20" x14ac:dyDescent="0.15">
      <c r="A35" s="6">
        <v>2021</v>
      </c>
      <c r="B35" s="2">
        <v>0.375</v>
      </c>
      <c r="D35" s="3">
        <f t="shared" si="1"/>
        <v>14356.363656368083</v>
      </c>
      <c r="E35" s="3">
        <f t="shared" si="5"/>
        <v>0</v>
      </c>
      <c r="F35" s="3">
        <f t="shared" si="3"/>
        <v>19740.000027506114</v>
      </c>
      <c r="G35" s="3">
        <f t="shared" si="4"/>
        <v>1800</v>
      </c>
      <c r="H35" s="3" t="str">
        <f t="shared" si="6"/>
        <v/>
      </c>
      <c r="I35" s="3">
        <v>7560.8503488725846</v>
      </c>
      <c r="J35" s="5"/>
      <c r="K35" s="6"/>
      <c r="L35" s="3" t="str">
        <f t="shared" si="7"/>
        <v/>
      </c>
      <c r="M35" s="3">
        <v>13452.257699618287</v>
      </c>
      <c r="N35" s="6"/>
      <c r="O35" s="6"/>
      <c r="Q35" s="5"/>
      <c r="R35" s="5"/>
      <c r="S35" s="5"/>
      <c r="T35" s="5"/>
    </row>
    <row r="36" spans="1:20" x14ac:dyDescent="0.15">
      <c r="A36" s="6">
        <v>2022</v>
      </c>
      <c r="B36" s="2">
        <v>-5.8999999999999997E-2</v>
      </c>
      <c r="D36" s="3">
        <f t="shared" si="1"/>
        <v>19740.000027506114</v>
      </c>
      <c r="E36" s="3">
        <f t="shared" si="5"/>
        <v>0</v>
      </c>
      <c r="F36" s="3">
        <f t="shared" si="3"/>
        <v>18575.340025883255</v>
      </c>
      <c r="G36" s="3">
        <f t="shared" si="4"/>
        <v>1800</v>
      </c>
      <c r="H36" s="3" t="str">
        <f t="shared" si="6"/>
        <v/>
      </c>
      <c r="I36" s="3">
        <v>7114.7601782891024</v>
      </c>
      <c r="J36" s="5"/>
      <c r="K36" s="6"/>
      <c r="L36" s="3" t="str">
        <f t="shared" si="7"/>
        <v/>
      </c>
      <c r="M36" s="3">
        <v>11361.980787838611</v>
      </c>
      <c r="N36" s="6"/>
      <c r="O36" s="6"/>
      <c r="Q36" s="5"/>
      <c r="R36" s="5"/>
      <c r="S36" s="5"/>
      <c r="T36" s="5"/>
    </row>
    <row r="37" spans="1:20" x14ac:dyDescent="0.15">
      <c r="I37" s="3"/>
      <c r="M37" s="3"/>
    </row>
    <row r="38" spans="1:20" x14ac:dyDescent="0.15">
      <c r="A38" t="s">
        <v>2</v>
      </c>
      <c r="I38" s="3">
        <f>AVERAGE(I21:I36)</f>
        <v>4570.4497704837968</v>
      </c>
      <c r="J38" t="s">
        <v>5</v>
      </c>
      <c r="K38" s="6"/>
      <c r="L38" s="6"/>
      <c r="M38" s="3">
        <f>AVERAGE(M21:M36)</f>
        <v>11065.232133994781</v>
      </c>
      <c r="N38" t="s">
        <v>10</v>
      </c>
      <c r="O38" s="6"/>
      <c r="Q38" s="5"/>
      <c r="R38" s="5"/>
      <c r="S38" s="5"/>
      <c r="T38" s="5"/>
    </row>
    <row r="39" spans="1:20" x14ac:dyDescent="0.15">
      <c r="A39" t="s">
        <v>23</v>
      </c>
      <c r="I39" s="3"/>
      <c r="K39" s="6"/>
      <c r="L39" s="6"/>
      <c r="M39" s="3"/>
      <c r="O39" s="6"/>
      <c r="Q39" s="5"/>
      <c r="R39" s="5"/>
      <c r="S39" s="5"/>
      <c r="T39" s="5"/>
    </row>
    <row r="40" spans="1:20" x14ac:dyDescent="0.15">
      <c r="I40" s="3">
        <f>MAX(I21:I36)</f>
        <v>7560.8503488725846</v>
      </c>
      <c r="J40" t="s">
        <v>6</v>
      </c>
      <c r="L40" s="1"/>
      <c r="M40" s="3">
        <f>MAX(M21:M36)</f>
        <v>13452.257699618287</v>
      </c>
      <c r="N40" t="s">
        <v>11</v>
      </c>
      <c r="O40" s="1"/>
    </row>
    <row r="41" spans="1:20" x14ac:dyDescent="0.15">
      <c r="I41" s="3">
        <f>MIN(I21:I36)</f>
        <v>2477.4186936612173</v>
      </c>
      <c r="J41" t="s">
        <v>7</v>
      </c>
      <c r="L41" s="1"/>
      <c r="M41" s="3">
        <f>MIN(M21:M36)</f>
        <v>8858.5503969554338</v>
      </c>
      <c r="N41" t="s">
        <v>12</v>
      </c>
      <c r="O41" s="1"/>
    </row>
    <row r="42" spans="1:20" x14ac:dyDescent="0.15">
      <c r="I42" s="3">
        <f>MEDIAN(I21:I36)</f>
        <v>4283.7193864654855</v>
      </c>
      <c r="J42" t="s">
        <v>9</v>
      </c>
      <c r="L42" s="1"/>
      <c r="M42" s="3">
        <f>MEDIAN(M21:M36)</f>
        <v>10987.133659962514</v>
      </c>
      <c r="N42" t="s">
        <v>13</v>
      </c>
      <c r="O42" s="1"/>
    </row>
    <row r="43" spans="1:20" x14ac:dyDescent="0.15">
      <c r="I43" s="2"/>
      <c r="J43" s="2"/>
      <c r="L43" s="1"/>
      <c r="M43" s="2"/>
      <c r="O43" s="1"/>
    </row>
    <row r="44" spans="1:20" x14ac:dyDescent="0.15">
      <c r="I44" s="3">
        <f>I38-1800</f>
        <v>2770.4497704837968</v>
      </c>
      <c r="J44" s="2" t="s">
        <v>15</v>
      </c>
      <c r="L44" s="1"/>
      <c r="M44" s="3">
        <f>M38-1800</f>
        <v>9265.2321339947812</v>
      </c>
      <c r="N44" s="2" t="s">
        <v>19</v>
      </c>
      <c r="O44" s="1"/>
    </row>
    <row r="45" spans="1:20" x14ac:dyDescent="0.15">
      <c r="I45" s="3">
        <f>I40-1800</f>
        <v>5760.8503488725846</v>
      </c>
      <c r="J45" t="s">
        <v>16</v>
      </c>
      <c r="M45" s="3">
        <f>M40-1800</f>
        <v>11652.257699618287</v>
      </c>
      <c r="N45" t="s">
        <v>16</v>
      </c>
    </row>
    <row r="46" spans="1:20" x14ac:dyDescent="0.15">
      <c r="I46" s="3">
        <f>I41-1800</f>
        <v>677.41869366121728</v>
      </c>
      <c r="J46" t="s">
        <v>17</v>
      </c>
      <c r="M46" s="3">
        <f>M41-1800</f>
        <v>7058.5503969554338</v>
      </c>
      <c r="N46" t="s">
        <v>17</v>
      </c>
    </row>
    <row r="47" spans="1:20" x14ac:dyDescent="0.15">
      <c r="I47" s="3">
        <f>I42-1800</f>
        <v>2483.7193864654855</v>
      </c>
      <c r="J47" t="s">
        <v>18</v>
      </c>
      <c r="M47" s="3">
        <f>M42-1800</f>
        <v>9187.1336599625138</v>
      </c>
      <c r="N47" t="s">
        <v>18</v>
      </c>
    </row>
  </sheetData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MSCI コクサイ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2023-08-30T05:54:45Z</dcterms:created>
  <dcterms:modified xsi:type="dcterms:W3CDTF">2023-11-17T07:09:32Z</dcterms:modified>
</cp:coreProperties>
</file>