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92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M37" i="1" l="1"/>
  <c r="G37" i="1"/>
  <c r="F36" i="1"/>
  <c r="G41" i="1"/>
  <c r="G40" i="1"/>
  <c r="G39" i="1"/>
  <c r="N41" i="1"/>
  <c r="N40" i="1"/>
  <c r="N39" i="1"/>
  <c r="N37" i="1"/>
  <c r="D37" i="1"/>
  <c r="A37" i="1"/>
  <c r="H37" i="1" l="1"/>
  <c r="O41" i="1"/>
  <c r="O40" i="1"/>
  <c r="O39" i="1"/>
  <c r="H41" i="1"/>
  <c r="H40" i="1"/>
  <c r="H39" i="1"/>
  <c r="O37" i="1"/>
  <c r="D36" i="1" l="1"/>
  <c r="D35" i="1"/>
  <c r="D34" i="1"/>
  <c r="D33" i="1"/>
  <c r="D32" i="1"/>
  <c r="D31" i="1"/>
  <c r="D30" i="1"/>
  <c r="D29" i="1"/>
  <c r="D28" i="1"/>
  <c r="D27" i="1"/>
  <c r="D26" i="1"/>
  <c r="F25" i="1"/>
  <c r="D25" i="1"/>
  <c r="D24" i="1"/>
  <c r="M36" i="1" s="1"/>
  <c r="D23" i="1"/>
  <c r="D22" i="1"/>
  <c r="F21" i="1"/>
  <c r="D21" i="1"/>
  <c r="D20" i="1"/>
  <c r="D19" i="1"/>
  <c r="D18" i="1"/>
  <c r="D17" i="1"/>
  <c r="D16" i="1"/>
  <c r="F35" i="1" s="1"/>
  <c r="D15" i="1"/>
  <c r="D14" i="1"/>
  <c r="F33" i="1" s="1"/>
  <c r="D13" i="1"/>
  <c r="D12" i="1"/>
  <c r="F31" i="1" s="1"/>
  <c r="D11" i="1"/>
  <c r="F30" i="1" s="1"/>
  <c r="D10" i="1"/>
  <c r="F28" i="1" s="1"/>
  <c r="D9" i="1"/>
  <c r="D8" i="1"/>
  <c r="F27" i="1" s="1"/>
  <c r="D7" i="1"/>
  <c r="F26" i="1" s="1"/>
  <c r="D6" i="1"/>
  <c r="M35" i="1" s="1"/>
  <c r="D5" i="1"/>
  <c r="M34" i="1" s="1"/>
  <c r="D4" i="1"/>
  <c r="M33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D3" i="1"/>
  <c r="M32" i="1" s="1"/>
  <c r="A3" i="1"/>
  <c r="D2" i="1"/>
  <c r="M31" i="1" s="1"/>
  <c r="F29" i="1" l="1"/>
  <c r="F24" i="1"/>
  <c r="F23" i="1"/>
  <c r="F32" i="1"/>
  <c r="F34" i="1"/>
  <c r="F22" i="1"/>
</calcChain>
</file>

<file path=xl/sharedStrings.xml><?xml version="1.0" encoding="utf-8"?>
<sst xmlns="http://schemas.openxmlformats.org/spreadsheetml/2006/main" count="13" uniqueCount="13">
  <si>
    <t>＜国内株式：TOPIX＞</t>
    <rPh sb="1" eb="3">
      <t>コクナイ</t>
    </rPh>
    <rPh sb="3" eb="5">
      <t>カブシキ</t>
    </rPh>
    <phoneticPr fontId="1"/>
  </si>
  <si>
    <t>・20年運用時の利回り</t>
  </si>
  <si>
    <t>・30年運用時の利回り</t>
    <phoneticPr fontId="1"/>
  </si>
  <si>
    <t>・データ取得元（「グラフ」の「年次リターン」タブから）</t>
    <rPh sb="4" eb="6">
      <t>シュトク</t>
    </rPh>
    <rPh sb="6" eb="7">
      <t>モト</t>
    </rPh>
    <rPh sb="15" eb="17">
      <t>ネンジ</t>
    </rPh>
    <phoneticPr fontId="1"/>
  </si>
  <si>
    <t>過去20年の平均利回り（1年あたり）</t>
    <rPh sb="0" eb="2">
      <t>カコ</t>
    </rPh>
    <rPh sb="4" eb="5">
      <t>ネン</t>
    </rPh>
    <rPh sb="6" eb="8">
      <t>ヘイキン</t>
    </rPh>
    <rPh sb="13" eb="14">
      <t>ネン</t>
    </rPh>
    <phoneticPr fontId="1"/>
  </si>
  <si>
    <t>過去20年の最大利回り（1年あたり）</t>
    <rPh sb="0" eb="2">
      <t>カコ</t>
    </rPh>
    <rPh sb="4" eb="5">
      <t>ネン</t>
    </rPh>
    <rPh sb="6" eb="8">
      <t>サイダイ</t>
    </rPh>
    <rPh sb="8" eb="10">
      <t>リマワ</t>
    </rPh>
    <rPh sb="13" eb="14">
      <t>ネン</t>
    </rPh>
    <phoneticPr fontId="1"/>
  </si>
  <si>
    <t>過去20年の最小利回り（1年あたり）</t>
    <rPh sb="0" eb="2">
      <t>カコ</t>
    </rPh>
    <rPh sb="4" eb="5">
      <t>ネン</t>
    </rPh>
    <rPh sb="6" eb="8">
      <t>サイショウ</t>
    </rPh>
    <rPh sb="13" eb="14">
      <t>ネン</t>
    </rPh>
    <phoneticPr fontId="1"/>
  </si>
  <si>
    <t>過去20年の中央値（1年あたり）</t>
    <rPh sb="0" eb="2">
      <t>カコ</t>
    </rPh>
    <rPh sb="4" eb="5">
      <t>ネン</t>
    </rPh>
    <rPh sb="6" eb="9">
      <t>チュウオウチ</t>
    </rPh>
    <rPh sb="11" eb="12">
      <t>ネン</t>
    </rPh>
    <phoneticPr fontId="1"/>
  </si>
  <si>
    <t>過去30年の平均利回り（1年あたり）</t>
    <rPh sb="0" eb="2">
      <t>カコ</t>
    </rPh>
    <rPh sb="4" eb="5">
      <t>ネン</t>
    </rPh>
    <rPh sb="6" eb="8">
      <t>ヘイキン</t>
    </rPh>
    <rPh sb="13" eb="14">
      <t>ネン</t>
    </rPh>
    <phoneticPr fontId="1"/>
  </si>
  <si>
    <t>過去30年の最大利回り（1年あたり）</t>
    <rPh sb="0" eb="2">
      <t>カコ</t>
    </rPh>
    <rPh sb="4" eb="5">
      <t>ネン</t>
    </rPh>
    <rPh sb="6" eb="8">
      <t>サイダイ</t>
    </rPh>
    <rPh sb="13" eb="14">
      <t>ネン</t>
    </rPh>
    <phoneticPr fontId="1"/>
  </si>
  <si>
    <t>過去30年の最小利回り（1年あたり）</t>
    <rPh sb="0" eb="2">
      <t>カコ</t>
    </rPh>
    <rPh sb="4" eb="5">
      <t>ネン</t>
    </rPh>
    <rPh sb="6" eb="8">
      <t>サイショウ</t>
    </rPh>
    <rPh sb="13" eb="14">
      <t>ネン</t>
    </rPh>
    <phoneticPr fontId="1"/>
  </si>
  <si>
    <t>過去30年の中央値（1年あたり）</t>
    <rPh sb="0" eb="2">
      <t>カコ</t>
    </rPh>
    <rPh sb="4" eb="5">
      <t>ネン</t>
    </rPh>
    <rPh sb="6" eb="9">
      <t>チュウオウチ</t>
    </rPh>
    <rPh sb="11" eb="12">
      <t>ネン</t>
    </rPh>
    <phoneticPr fontId="1"/>
  </si>
  <si>
    <t>https://myindex.jp/data_i.php?q=TS1047JPY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</si>
</sst>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General&quot;年&quot;"/>
    <numFmt numFmtId="177" formatCode="0.0%"/>
    <numFmt numFmtId="178" formatCode="#,##0&quot;万円&quot;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0" fontId="0" fillId="0" borderId="0" xfId="0" applyNumberFormat="1">
      <alignment vertical="center"/>
    </xf>
    <xf numFmtId="178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workbookViewId="0"/>
  </sheetViews>
  <sheetFormatPr defaultRowHeight="13.5" x14ac:dyDescent="0.15"/>
  <cols>
    <col min="7" max="8" width="9" customWidth="1"/>
  </cols>
  <sheetData>
    <row r="1" spans="1:4" x14ac:dyDescent="0.15">
      <c r="A1" t="s">
        <v>0</v>
      </c>
    </row>
    <row r="2" spans="1:4" x14ac:dyDescent="0.15">
      <c r="A2" s="1">
        <v>1988</v>
      </c>
      <c r="B2" s="2">
        <v>0.375</v>
      </c>
      <c r="D2">
        <f>1*(1+$B2)</f>
        <v>1.375</v>
      </c>
    </row>
    <row r="3" spans="1:4" x14ac:dyDescent="0.15">
      <c r="A3" s="1">
        <f>A2+1</f>
        <v>1989</v>
      </c>
      <c r="B3" s="2">
        <v>0.22800000000000001</v>
      </c>
      <c r="D3">
        <f t="shared" ref="D3:D36" si="0">1*(1+$B3)</f>
        <v>1.228</v>
      </c>
    </row>
    <row r="4" spans="1:4" x14ac:dyDescent="0.15">
      <c r="A4" s="1">
        <f t="shared" ref="A4:A37" si="1">A3+1</f>
        <v>1990</v>
      </c>
      <c r="B4" s="2">
        <v>-0.39400000000000002</v>
      </c>
      <c r="D4">
        <f t="shared" si="0"/>
        <v>0.60599999999999998</v>
      </c>
    </row>
    <row r="5" spans="1:4" x14ac:dyDescent="0.15">
      <c r="A5" s="1">
        <f t="shared" si="1"/>
        <v>1991</v>
      </c>
      <c r="B5" s="2">
        <v>-4.0000000000000001E-3</v>
      </c>
      <c r="D5">
        <f t="shared" si="0"/>
        <v>0.996</v>
      </c>
    </row>
    <row r="6" spans="1:4" x14ac:dyDescent="0.15">
      <c r="A6" s="1">
        <f t="shared" si="1"/>
        <v>1992</v>
      </c>
      <c r="B6" s="2">
        <v>-0.23</v>
      </c>
      <c r="D6">
        <f t="shared" si="0"/>
        <v>0.77</v>
      </c>
    </row>
    <row r="7" spans="1:4" x14ac:dyDescent="0.15">
      <c r="A7" s="1">
        <f t="shared" si="1"/>
        <v>1993</v>
      </c>
      <c r="B7" s="2">
        <v>0.11</v>
      </c>
      <c r="D7">
        <f t="shared" si="0"/>
        <v>1.1100000000000001</v>
      </c>
    </row>
    <row r="8" spans="1:4" x14ac:dyDescent="0.15">
      <c r="A8" s="1">
        <f t="shared" si="1"/>
        <v>1994</v>
      </c>
      <c r="B8" s="2">
        <v>9.0999999999999998E-2</v>
      </c>
      <c r="D8">
        <f>1*(1+$B8)</f>
        <v>1.091</v>
      </c>
    </row>
    <row r="9" spans="1:4" x14ac:dyDescent="0.15">
      <c r="A9" s="1">
        <f t="shared" si="1"/>
        <v>1995</v>
      </c>
      <c r="B9" s="2">
        <v>2.1000000000000001E-2</v>
      </c>
      <c r="D9">
        <f t="shared" si="0"/>
        <v>1.0209999999999999</v>
      </c>
    </row>
    <row r="10" spans="1:4" x14ac:dyDescent="0.15">
      <c r="A10" s="1">
        <f t="shared" si="1"/>
        <v>1996</v>
      </c>
      <c r="B10" s="2">
        <v>-6.0999999999999999E-2</v>
      </c>
      <c r="D10">
        <f t="shared" si="0"/>
        <v>0.93900000000000006</v>
      </c>
    </row>
    <row r="11" spans="1:4" x14ac:dyDescent="0.15">
      <c r="A11" s="1">
        <f t="shared" si="1"/>
        <v>1997</v>
      </c>
      <c r="B11" s="2">
        <v>-0.19400000000000001</v>
      </c>
      <c r="D11">
        <f t="shared" si="0"/>
        <v>0.80600000000000005</v>
      </c>
    </row>
    <row r="12" spans="1:4" x14ac:dyDescent="0.15">
      <c r="A12" s="1">
        <f t="shared" si="1"/>
        <v>1998</v>
      </c>
      <c r="B12" s="2">
        <v>-6.6000000000000003E-2</v>
      </c>
      <c r="D12">
        <f t="shared" si="0"/>
        <v>0.93399999999999994</v>
      </c>
    </row>
    <row r="13" spans="1:4" x14ac:dyDescent="0.15">
      <c r="A13" s="1">
        <f t="shared" si="1"/>
        <v>1999</v>
      </c>
      <c r="B13" s="2">
        <v>0.59699999999999998</v>
      </c>
      <c r="D13">
        <f t="shared" si="0"/>
        <v>1.597</v>
      </c>
    </row>
    <row r="14" spans="1:4" x14ac:dyDescent="0.15">
      <c r="A14" s="1">
        <f t="shared" si="1"/>
        <v>2000</v>
      </c>
      <c r="B14" s="2">
        <v>-0.25</v>
      </c>
      <c r="D14">
        <f t="shared" si="0"/>
        <v>0.75</v>
      </c>
    </row>
    <row r="15" spans="1:4" x14ac:dyDescent="0.15">
      <c r="A15" s="1">
        <f t="shared" si="1"/>
        <v>2001</v>
      </c>
      <c r="B15" s="2">
        <v>-0.189</v>
      </c>
      <c r="D15">
        <f t="shared" si="0"/>
        <v>0.81099999999999994</v>
      </c>
    </row>
    <row r="16" spans="1:4" x14ac:dyDescent="0.15">
      <c r="A16" s="1">
        <f t="shared" si="1"/>
        <v>2002</v>
      </c>
      <c r="B16" s="2">
        <v>-0.17499999999999999</v>
      </c>
      <c r="D16">
        <f t="shared" si="0"/>
        <v>0.82499999999999996</v>
      </c>
    </row>
    <row r="17" spans="1:13" x14ac:dyDescent="0.15">
      <c r="A17" s="1">
        <f t="shared" si="1"/>
        <v>2003</v>
      </c>
      <c r="B17" s="2">
        <v>0.252</v>
      </c>
      <c r="D17">
        <f t="shared" si="0"/>
        <v>1.252</v>
      </c>
    </row>
    <row r="18" spans="1:13" x14ac:dyDescent="0.15">
      <c r="A18" s="1">
        <f t="shared" si="1"/>
        <v>2004</v>
      </c>
      <c r="B18" s="2">
        <v>0.113</v>
      </c>
      <c r="D18">
        <f t="shared" si="0"/>
        <v>1.113</v>
      </c>
    </row>
    <row r="19" spans="1:13" x14ac:dyDescent="0.15">
      <c r="A19" s="1">
        <f t="shared" si="1"/>
        <v>2005</v>
      </c>
      <c r="B19" s="2">
        <v>0.45200000000000001</v>
      </c>
      <c r="D19">
        <f>1*(1+$B19)</f>
        <v>1.452</v>
      </c>
    </row>
    <row r="20" spans="1:13" x14ac:dyDescent="0.15">
      <c r="A20" s="1">
        <f t="shared" si="1"/>
        <v>2006</v>
      </c>
      <c r="B20" s="2">
        <v>0.03</v>
      </c>
      <c r="D20">
        <f t="shared" si="0"/>
        <v>1.03</v>
      </c>
      <c r="F20" t="s">
        <v>1</v>
      </c>
    </row>
    <row r="21" spans="1:13" x14ac:dyDescent="0.15">
      <c r="A21" s="1">
        <f t="shared" si="1"/>
        <v>2007</v>
      </c>
      <c r="B21" s="2">
        <v>-0.111</v>
      </c>
      <c r="D21">
        <f t="shared" si="0"/>
        <v>0.88900000000000001</v>
      </c>
      <c r="F21">
        <f>PRODUCT(D2:D21)</f>
        <v>1.0183353315216286</v>
      </c>
    </row>
    <row r="22" spans="1:13" x14ac:dyDescent="0.15">
      <c r="A22" s="1">
        <f t="shared" si="1"/>
        <v>2008</v>
      </c>
      <c r="B22" s="2">
        <v>-0.40600000000000003</v>
      </c>
      <c r="D22">
        <f t="shared" si="0"/>
        <v>0.59399999999999997</v>
      </c>
      <c r="F22">
        <f t="shared" ref="F22:F35" si="2">PRODUCT(D3:D22)</f>
        <v>0.43992086321734342</v>
      </c>
    </row>
    <row r="23" spans="1:13" x14ac:dyDescent="0.15">
      <c r="A23" s="1">
        <f t="shared" si="1"/>
        <v>2009</v>
      </c>
      <c r="B23" s="2">
        <v>7.5999999999999998E-2</v>
      </c>
      <c r="D23">
        <f t="shared" si="0"/>
        <v>1.0760000000000001</v>
      </c>
      <c r="F23">
        <f>PRODUCT(D4:D23)</f>
        <v>0.38546811793311214</v>
      </c>
    </row>
    <row r="24" spans="1:13" x14ac:dyDescent="0.15">
      <c r="A24" s="1">
        <f t="shared" si="1"/>
        <v>2010</v>
      </c>
      <c r="B24" s="2">
        <v>0.01</v>
      </c>
      <c r="D24">
        <f t="shared" si="0"/>
        <v>1.01</v>
      </c>
      <c r="F24">
        <f t="shared" si="2"/>
        <v>0.64244686322185363</v>
      </c>
    </row>
    <row r="25" spans="1:13" x14ac:dyDescent="0.15">
      <c r="A25" s="1">
        <f t="shared" si="1"/>
        <v>2011</v>
      </c>
      <c r="B25" s="2">
        <v>-0.17</v>
      </c>
      <c r="D25">
        <f t="shared" si="0"/>
        <v>0.83</v>
      </c>
      <c r="F25">
        <f t="shared" si="2"/>
        <v>0.53537238601821124</v>
      </c>
    </row>
    <row r="26" spans="1:13" x14ac:dyDescent="0.15">
      <c r="A26" s="1">
        <f t="shared" si="1"/>
        <v>2012</v>
      </c>
      <c r="B26" s="2">
        <v>0.20899999999999999</v>
      </c>
      <c r="D26">
        <f t="shared" si="0"/>
        <v>1.2090000000000001</v>
      </c>
      <c r="F26">
        <f t="shared" si="2"/>
        <v>0.84060417492989281</v>
      </c>
    </row>
    <row r="27" spans="1:13" x14ac:dyDescent="0.15">
      <c r="A27" s="1">
        <f t="shared" si="1"/>
        <v>2013</v>
      </c>
      <c r="B27" s="2">
        <v>0.54400000000000004</v>
      </c>
      <c r="D27">
        <f t="shared" si="0"/>
        <v>1.544</v>
      </c>
      <c r="F27">
        <f t="shared" si="2"/>
        <v>1.1692728343168961</v>
      </c>
    </row>
    <row r="28" spans="1:13" x14ac:dyDescent="0.15">
      <c r="A28" s="1">
        <f t="shared" si="1"/>
        <v>2014</v>
      </c>
      <c r="B28" s="2">
        <v>0.10299999999999999</v>
      </c>
      <c r="D28">
        <f>1*(1+$B28)</f>
        <v>1.103</v>
      </c>
      <c r="F28">
        <f t="shared" si="2"/>
        <v>1.182133763750262</v>
      </c>
    </row>
    <row r="29" spans="1:13" x14ac:dyDescent="0.15">
      <c r="A29" s="1">
        <f t="shared" si="1"/>
        <v>2015</v>
      </c>
      <c r="B29" s="2">
        <v>0.121</v>
      </c>
      <c r="D29">
        <f t="shared" si="0"/>
        <v>1.121</v>
      </c>
      <c r="F29">
        <f t="shared" si="2"/>
        <v>1.2979157190637063</v>
      </c>
    </row>
    <row r="30" spans="1:13" x14ac:dyDescent="0.15">
      <c r="A30" s="1">
        <f t="shared" si="1"/>
        <v>2016</v>
      </c>
      <c r="B30" s="2">
        <v>3.0000000000000001E-3</v>
      </c>
      <c r="D30">
        <f t="shared" si="0"/>
        <v>1.0029999999999999</v>
      </c>
      <c r="F30">
        <f t="shared" si="2"/>
        <v>1.386378558275716</v>
      </c>
      <c r="M30" t="s">
        <v>2</v>
      </c>
    </row>
    <row r="31" spans="1:13" x14ac:dyDescent="0.15">
      <c r="A31" s="1">
        <f t="shared" si="1"/>
        <v>2017</v>
      </c>
      <c r="B31" s="2">
        <v>0.222</v>
      </c>
      <c r="D31">
        <f t="shared" si="0"/>
        <v>1.222</v>
      </c>
      <c r="F31">
        <f t="shared" si="2"/>
        <v>2.1019287819018921</v>
      </c>
      <c r="M31">
        <f>PRODUCT(D2:D31)</f>
        <v>1.543532773970296</v>
      </c>
    </row>
    <row r="32" spans="1:13" x14ac:dyDescent="0.15">
      <c r="A32" s="1">
        <f t="shared" si="1"/>
        <v>2018</v>
      </c>
      <c r="B32" s="2">
        <v>-0.16</v>
      </c>
      <c r="D32">
        <f t="shared" si="0"/>
        <v>0.84</v>
      </c>
      <c r="F32">
        <f t="shared" si="2"/>
        <v>1.8903856282629434</v>
      </c>
      <c r="M32">
        <f t="shared" ref="M32:M36" si="3">PRODUCT(D3:D32)</f>
        <v>0.94295820373458028</v>
      </c>
    </row>
    <row r="33" spans="1:16" x14ac:dyDescent="0.15">
      <c r="A33" s="1">
        <f t="shared" si="1"/>
        <v>2019</v>
      </c>
      <c r="B33" s="2">
        <v>0.18099999999999999</v>
      </c>
      <c r="D33">
        <f t="shared" si="0"/>
        <v>1.181</v>
      </c>
      <c r="F33">
        <f t="shared" si="2"/>
        <v>1.3979620707442302</v>
      </c>
      <c r="M33">
        <f t="shared" si="3"/>
        <v>0.90686778388480449</v>
      </c>
    </row>
    <row r="34" spans="1:16" x14ac:dyDescent="0.15">
      <c r="A34" s="1">
        <f t="shared" si="1"/>
        <v>2020</v>
      </c>
      <c r="B34" s="2">
        <v>7.3999999999999996E-2</v>
      </c>
      <c r="D34">
        <f t="shared" si="0"/>
        <v>1.0740000000000001</v>
      </c>
      <c r="F34">
        <f t="shared" si="2"/>
        <v>2.0018816853057384</v>
      </c>
      <c r="M34">
        <f t="shared" si="3"/>
        <v>1.6072211219344557</v>
      </c>
    </row>
    <row r="35" spans="1:16" x14ac:dyDescent="0.15">
      <c r="A35" s="1">
        <f t="shared" si="1"/>
        <v>2021</v>
      </c>
      <c r="B35" s="2">
        <v>0.127</v>
      </c>
      <c r="D35">
        <f t="shared" si="0"/>
        <v>1.127</v>
      </c>
      <c r="F35">
        <f t="shared" si="2"/>
        <v>2.7818997032547066</v>
      </c>
      <c r="M35">
        <f t="shared" si="3"/>
        <v>1.8186126550402923</v>
      </c>
    </row>
    <row r="36" spans="1:16" x14ac:dyDescent="0.15">
      <c r="A36" s="1">
        <f t="shared" si="1"/>
        <v>2022</v>
      </c>
      <c r="B36" s="2">
        <v>-2.5000000000000001E-2</v>
      </c>
      <c r="D36">
        <f t="shared" si="0"/>
        <v>0.97499999999999998</v>
      </c>
      <c r="F36">
        <f>PRODUCT(D17:D36)</f>
        <v>3.2876996493010169</v>
      </c>
      <c r="M36">
        <f t="shared" si="3"/>
        <v>2.3027887515120584</v>
      </c>
    </row>
    <row r="37" spans="1:16" x14ac:dyDescent="0.15">
      <c r="A37" s="1">
        <f t="shared" si="1"/>
        <v>2023</v>
      </c>
      <c r="B37" s="2">
        <v>0.28299999999999997</v>
      </c>
      <c r="D37">
        <f>1*(1+$B37)</f>
        <v>1.2829999999999999</v>
      </c>
      <c r="F37">
        <f>PRODUCT(D18:D37)</f>
        <v>3.3691043530776392</v>
      </c>
      <c r="G37">
        <f>AVERAGE(F21:F37)</f>
        <v>1.5134535578880464</v>
      </c>
      <c r="H37" s="3">
        <f>G37^(1/20)-1</f>
        <v>2.0935851570272446E-2</v>
      </c>
      <c r="I37" t="s">
        <v>4</v>
      </c>
      <c r="M37">
        <f>PRODUCT(D8:D37)</f>
        <v>2.6616918632342088</v>
      </c>
      <c r="N37">
        <f>AVERAGE(M21:M37)</f>
        <v>1.6833818790443851</v>
      </c>
      <c r="O37" s="3">
        <f>N37^(1/30)-1</f>
        <v>1.751172313277416E-2</v>
      </c>
      <c r="P37" t="s">
        <v>8</v>
      </c>
    </row>
    <row r="38" spans="1:16" x14ac:dyDescent="0.15">
      <c r="H38" s="3"/>
      <c r="O38" s="3"/>
    </row>
    <row r="39" spans="1:16" x14ac:dyDescent="0.15">
      <c r="A39" t="s">
        <v>3</v>
      </c>
      <c r="G39">
        <f>MAX(F21:F37)</f>
        <v>3.3691043530776392</v>
      </c>
      <c r="H39" s="3">
        <f>G39^(1/20)-1</f>
        <v>6.2614464089928212E-2</v>
      </c>
      <c r="I39" t="s">
        <v>5</v>
      </c>
      <c r="N39">
        <f>MAX(M21:M37)</f>
        <v>2.6616918632342088</v>
      </c>
      <c r="O39" s="3">
        <f>N39^(1/30)-1</f>
        <v>3.3170330098419187E-2</v>
      </c>
      <c r="P39" t="s">
        <v>9</v>
      </c>
    </row>
    <row r="40" spans="1:16" x14ac:dyDescent="0.15">
      <c r="A40" t="s">
        <v>12</v>
      </c>
      <c r="G40">
        <f>MIN(F21:F37)</f>
        <v>0.38546811793311214</v>
      </c>
      <c r="H40" s="3">
        <f>G40^(1/20)-1</f>
        <v>-4.6546706707717878E-2</v>
      </c>
      <c r="I40" t="s">
        <v>6</v>
      </c>
      <c r="N40">
        <f>MIN(M21:M37)</f>
        <v>0.90686778388480449</v>
      </c>
      <c r="O40" s="3">
        <f>N40^(1/30)-1</f>
        <v>-3.2533168753816621E-3</v>
      </c>
      <c r="P40" t="s">
        <v>10</v>
      </c>
    </row>
    <row r="41" spans="1:16" x14ac:dyDescent="0.15">
      <c r="G41">
        <f>MEDIAN(F21:F37)</f>
        <v>1.2979157190637063</v>
      </c>
      <c r="H41" s="3">
        <f>G41^(1/20)-1</f>
        <v>1.3123349348888258E-2</v>
      </c>
      <c r="I41" t="s">
        <v>7</v>
      </c>
      <c r="N41">
        <f>MEDIAN(M21:M37)</f>
        <v>1.6072211219344557</v>
      </c>
      <c r="O41" s="3">
        <f>N41^(1/30)-1</f>
        <v>1.5942638320742386E-2</v>
      </c>
      <c r="P41" t="s">
        <v>11</v>
      </c>
    </row>
    <row r="46" spans="1:16" x14ac:dyDescent="0.15">
      <c r="G46" s="4"/>
      <c r="N46" s="4"/>
    </row>
    <row r="47" spans="1:16" x14ac:dyDescent="0.15">
      <c r="G47" s="4"/>
      <c r="N47" s="4"/>
    </row>
    <row r="48" spans="1:16" x14ac:dyDescent="0.15">
      <c r="G48" s="4"/>
      <c r="N48" s="4"/>
    </row>
    <row r="49" spans="7:14" x14ac:dyDescent="0.15">
      <c r="G49" s="4"/>
      <c r="N49" s="4"/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2023-08-23T07:52:41Z</dcterms:created>
  <dcterms:modified xsi:type="dcterms:W3CDTF">2024-01-22T08:42:21Z</dcterms:modified>
</cp:coreProperties>
</file>